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Shared\EPR Folder\WY\Manuals\Combined Manual\Appendix A\"/>
    </mc:Choice>
  </mc:AlternateContent>
  <bookViews>
    <workbookView xWindow="0" yWindow="0" windowWidth="23040" windowHeight="9096"/>
  </bookViews>
  <sheets>
    <sheet name="Sheet1" sheetId="1" r:id="rId1"/>
  </sheets>
  <externalReferences>
    <externalReference r:id="rId2"/>
  </externalReferences>
  <definedNames>
    <definedName name="BedMaterial">'[1]Pull Down Notes'!$B$13:$B$15</definedName>
    <definedName name="Flow.Type">'[1]Pull Down Notes'!$B$17:$B$20</definedName>
    <definedName name="Level">'[1]Pull Down Notes'!$B$55:$B$58</definedName>
    <definedName name="Region">'[1]Pull Down Notes'!$B$60:$B$71</definedName>
    <definedName name="RiverBasins">'[1]Pull Down Notes'!$B$83:$B$89</definedName>
    <definedName name="WaterTypes">'[1]Pull Down Notes'!$B$91:$B$94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F109" i="1"/>
  <c r="E109" i="1"/>
  <c r="D109" i="1"/>
  <c r="J109" i="1"/>
  <c r="I109" i="1"/>
  <c r="H109" i="1"/>
  <c r="G109" i="1"/>
  <c r="C96" i="1"/>
  <c r="C110" i="1" l="1"/>
  <c r="D96" i="1"/>
  <c r="E96" i="1"/>
  <c r="F96" i="1"/>
  <c r="G96" i="1"/>
  <c r="H96" i="1"/>
  <c r="I96" i="1"/>
  <c r="J96" i="1"/>
  <c r="C97" i="1" l="1"/>
  <c r="J47" i="1"/>
  <c r="I47" i="1"/>
  <c r="H47" i="1"/>
  <c r="G47" i="1"/>
  <c r="F47" i="1"/>
  <c r="E47" i="1"/>
  <c r="D47" i="1"/>
  <c r="C47" i="1"/>
  <c r="E55" i="1" l="1"/>
  <c r="E29" i="1"/>
  <c r="E20" i="1"/>
  <c r="E28" i="1" s="1"/>
  <c r="E15" i="1"/>
  <c r="E60" i="1" l="1"/>
  <c r="J37" i="1"/>
  <c r="E88" i="1"/>
  <c r="E89" i="1" s="1"/>
  <c r="E69" i="1"/>
  <c r="E52" i="1"/>
  <c r="D52" i="1"/>
  <c r="C52" i="1"/>
  <c r="F69" i="1"/>
  <c r="G69" i="1"/>
  <c r="H69" i="1"/>
  <c r="I69" i="1"/>
  <c r="J69" i="1"/>
  <c r="E66" i="1"/>
  <c r="E67" i="1" s="1"/>
  <c r="F66" i="1"/>
  <c r="F67" i="1" s="1"/>
  <c r="G66" i="1"/>
  <c r="G67" i="1" s="1"/>
  <c r="H66" i="1"/>
  <c r="H67" i="1" s="1"/>
  <c r="I66" i="1"/>
  <c r="I67" i="1" s="1"/>
  <c r="J66" i="1"/>
  <c r="J67" i="1" s="1"/>
  <c r="D66" i="1"/>
  <c r="D67" i="1" s="1"/>
  <c r="F48" i="1"/>
  <c r="I71" i="1" l="1"/>
  <c r="D69" i="1"/>
  <c r="C69" i="1"/>
  <c r="F52" i="1"/>
  <c r="E31" i="1"/>
  <c r="C48" i="1"/>
  <c r="C49" i="1" s="1"/>
  <c r="C50" i="1"/>
  <c r="C51" i="1" s="1"/>
  <c r="J52" i="1"/>
  <c r="G52" i="1"/>
  <c r="H52" i="1"/>
  <c r="I52" i="1"/>
  <c r="D50" i="1"/>
  <c r="D51" i="1" s="1"/>
  <c r="E50" i="1"/>
  <c r="E51" i="1" s="1"/>
  <c r="F50" i="1"/>
  <c r="F51" i="1" s="1"/>
  <c r="G50" i="1"/>
  <c r="G51" i="1" s="1"/>
  <c r="H50" i="1"/>
  <c r="H51" i="1" s="1"/>
  <c r="I50" i="1"/>
  <c r="I51" i="1" s="1"/>
  <c r="J50" i="1"/>
  <c r="J51" i="1" s="1"/>
  <c r="D48" i="1"/>
  <c r="D49" i="1" s="1"/>
  <c r="E48" i="1"/>
  <c r="E49" i="1" s="1"/>
  <c r="F49" i="1"/>
  <c r="G48" i="1"/>
  <c r="G49" i="1" s="1"/>
  <c r="H48" i="1"/>
  <c r="H49" i="1" s="1"/>
  <c r="I48" i="1"/>
  <c r="I49" i="1" s="1"/>
  <c r="J48" i="1"/>
  <c r="J49" i="1" s="1"/>
  <c r="E59" i="1" l="1"/>
  <c r="E58" i="1"/>
  <c r="E56" i="1"/>
  <c r="C71" i="1"/>
  <c r="E21" i="1"/>
  <c r="C53" i="1"/>
  <c r="G53" i="1" l="1"/>
  <c r="J53" i="1"/>
  <c r="H53" i="1"/>
  <c r="F53" i="1"/>
  <c r="E53" i="1"/>
  <c r="D53" i="1"/>
  <c r="I53" i="1"/>
</calcChain>
</file>

<file path=xl/comments1.xml><?xml version="1.0" encoding="utf-8"?>
<comments xmlns="http://schemas.openxmlformats.org/spreadsheetml/2006/main">
  <authors>
    <author>CJones</author>
  </authors>
  <commentList>
    <comment ref="E21" authorId="0" shapeId="0">
      <text>
        <r>
          <rPr>
            <sz val="9"/>
            <color indexed="81"/>
            <rFont val="Tahoma"/>
            <family val="2"/>
          </rPr>
          <t>If cross section was surveyed, this formula should be replaced with calculated bankfull area.</t>
        </r>
      </text>
    </comment>
  </commentList>
</comments>
</file>

<file path=xl/sharedStrings.xml><?xml version="1.0" encoding="utf-8"?>
<sst xmlns="http://schemas.openxmlformats.org/spreadsheetml/2006/main" count="181" uniqueCount="129">
  <si>
    <t>Bankfull Max Riffle Depth</t>
  </si>
  <si>
    <t>Channel Material Estimate</t>
  </si>
  <si>
    <t xml:space="preserve">Stream Type </t>
  </si>
  <si>
    <t>R1</t>
  </si>
  <si>
    <t>R2</t>
  </si>
  <si>
    <t>R3</t>
  </si>
  <si>
    <t>R4</t>
  </si>
  <si>
    <t>R5</t>
  </si>
  <si>
    <t>R6</t>
  </si>
  <si>
    <t>Total Riffle Length (ft)</t>
  </si>
  <si>
    <t>Weighted BHR</t>
  </si>
  <si>
    <t>Pool Data</t>
  </si>
  <si>
    <t>P1</t>
  </si>
  <si>
    <t>P2</t>
  </si>
  <si>
    <t>P3</t>
  </si>
  <si>
    <t>P4</t>
  </si>
  <si>
    <t>P5</t>
  </si>
  <si>
    <t>P6</t>
  </si>
  <si>
    <t>Station</t>
  </si>
  <si>
    <t>R7</t>
  </si>
  <si>
    <t>R8</t>
  </si>
  <si>
    <t>P7</t>
  </si>
  <si>
    <t>P8</t>
  </si>
  <si>
    <t>Project Name:</t>
  </si>
  <si>
    <t>Reach ID:</t>
  </si>
  <si>
    <t>Field Value</t>
  </si>
  <si>
    <t>Desktop Value</t>
  </si>
  <si>
    <t>Calculation</t>
  </si>
  <si>
    <t>Shading Key</t>
  </si>
  <si>
    <t>Drainage Area (sq. mi.):</t>
  </si>
  <si>
    <t>I.</t>
  </si>
  <si>
    <t>A.</t>
  </si>
  <si>
    <t>B.</t>
  </si>
  <si>
    <t>C.</t>
  </si>
  <si>
    <t>D.</t>
  </si>
  <si>
    <t>E.</t>
  </si>
  <si>
    <t>Bankfull Width (ft)</t>
  </si>
  <si>
    <t>Bankfull Mean Depth (ft) 
= Average of depth measurements</t>
  </si>
  <si>
    <t>Bankfull Area (sq. ft.)
Width * Mean Depth</t>
  </si>
  <si>
    <t>F.</t>
  </si>
  <si>
    <t>G.</t>
  </si>
  <si>
    <t>Regional Curve Bankfull Width (ft)</t>
  </si>
  <si>
    <t>III.</t>
  </si>
  <si>
    <t>Stream Classification</t>
  </si>
  <si>
    <t>Width Depth Ratio (ft/ft)
Bankfull Width / Bankfull Mean Depth</t>
  </si>
  <si>
    <t>Bankfull Verification and Representative Riffle Cross Section</t>
  </si>
  <si>
    <t>Floodprone Area Width (ft)</t>
  </si>
  <si>
    <t>Entrenchment Ratio (ft/ft)
Floodprone Area Width /Bankfull Width</t>
  </si>
  <si>
    <t>Slope Estimate (%)</t>
  </si>
  <si>
    <t>IV.</t>
  </si>
  <si>
    <t>Bank Height &amp; Riffle Data</t>
  </si>
  <si>
    <t>Low Bank Height (ft)</t>
  </si>
  <si>
    <t>BHR * Riffle Length (ft)</t>
  </si>
  <si>
    <t>X</t>
  </si>
  <si>
    <t>P-P Spacing (ft)</t>
  </si>
  <si>
    <t>Pool Spacing Ratio
Pool Spacing / BKF Width</t>
  </si>
  <si>
    <t>Pool Depth Ratio
Pool depth/BKF mean depth</t>
  </si>
  <si>
    <t>Pool Depth (ft)
Measured from Bankfull</t>
  </si>
  <si>
    <t>Large Woody Debris</t>
  </si>
  <si>
    <t>V.</t>
  </si>
  <si>
    <t>VI.</t>
  </si>
  <si>
    <t>VII.</t>
  </si>
  <si>
    <t>Number of Pieces per 100m</t>
  </si>
  <si>
    <t>VIII.</t>
  </si>
  <si>
    <t>Lateral Stability</t>
  </si>
  <si>
    <t>Bank Data</t>
  </si>
  <si>
    <t>BEHI/NBS Score</t>
  </si>
  <si>
    <t>Bank Length (ft)</t>
  </si>
  <si>
    <t>Total Eroding Bank Length (ft)</t>
  </si>
  <si>
    <t>Total Bank Length (ft)</t>
  </si>
  <si>
    <t>Dominant BEHI/NBS Score</t>
  </si>
  <si>
    <t>Percent of Bank Erosion (%)
Total Eroding Bank Length/ Total Bank Length</t>
  </si>
  <si>
    <t>Depth</t>
  </si>
  <si>
    <t>Stream Reach Length (ft):</t>
  </si>
  <si>
    <t>Number Concentrated Flow Points</t>
  </si>
  <si>
    <t xml:space="preserve">B. </t>
  </si>
  <si>
    <t>Concentrated Flow Points/ 1,000 L.F.</t>
  </si>
  <si>
    <t>Bankfull Max Depth (ft)</t>
  </si>
  <si>
    <t>Bank Height Ratio (BHR)
Low Bank H / Bankfull Max D</t>
  </si>
  <si>
    <t>Cross Section Measurements
Depth measured from bankfull</t>
  </si>
  <si>
    <t>Site Information and Stratification</t>
  </si>
  <si>
    <t>Assessment Reach Length
At least 20 x the Bankfull Width</t>
  </si>
  <si>
    <t>Reach Walk</t>
  </si>
  <si>
    <t xml:space="preserve">II. </t>
  </si>
  <si>
    <t xml:space="preserve">A. </t>
  </si>
  <si>
    <r>
      <t xml:space="preserve">Difference between BKF stage and WS (ft) 
</t>
    </r>
    <r>
      <rPr>
        <i/>
        <sz val="11"/>
        <color theme="1"/>
        <rFont val="Calibri"/>
        <family val="2"/>
        <scheme val="minor"/>
      </rPr>
      <t xml:space="preserve">Average or consensus value from reach walk. </t>
    </r>
  </si>
  <si>
    <t>Difference between bankfull (BKF) stage and water surface (WS) (ft)</t>
  </si>
  <si>
    <t>Riffle Data (Floodplain Connectivity &amp; Bed Form Diversity)</t>
  </si>
  <si>
    <t>Percent Riffle (%)</t>
  </si>
  <si>
    <t>Entrenchment Ratio (ER)</t>
  </si>
  <si>
    <t>ER * Riffle Length (ft)</t>
  </si>
  <si>
    <t>Weighted ER</t>
  </si>
  <si>
    <t>Pool Data (Bed Form Diversity)</t>
  </si>
  <si>
    <r>
      <t xml:space="preserve">Riffle Length (ft)
</t>
    </r>
    <r>
      <rPr>
        <i/>
        <sz val="11"/>
        <color theme="1"/>
        <rFont val="Calibri"/>
        <family val="2"/>
        <scheme val="minor"/>
      </rPr>
      <t>Including Runs</t>
    </r>
  </si>
  <si>
    <t>Bankfull Mean Depth (ft)</t>
  </si>
  <si>
    <t>WDR
BKF Width / BKF Mean Depth</t>
  </si>
  <si>
    <t>Maximum WDR</t>
  </si>
  <si>
    <t>WDR_Riffle / WDR_Reach</t>
  </si>
  <si>
    <t>Average Pool Depth Ratio</t>
  </si>
  <si>
    <t>H.</t>
  </si>
  <si>
    <t>Curve Used</t>
  </si>
  <si>
    <t>20*Bankfull Width</t>
  </si>
  <si>
    <t xml:space="preserve">Regional Curve Bankfull Mean Depth (ft) </t>
  </si>
  <si>
    <t>Regional Curve Bankfull Area (sq. ft.)</t>
  </si>
  <si>
    <t>Ecoregion:</t>
  </si>
  <si>
    <t>Bioregion:</t>
  </si>
  <si>
    <t>Valley Type:</t>
  </si>
  <si>
    <t>Median Pool Spacing Ratio</t>
  </si>
  <si>
    <t>Flood Prone Area Width (ft)</t>
  </si>
  <si>
    <t>Riparian Width Ratio (%)</t>
  </si>
  <si>
    <t xml:space="preserve">IX. </t>
  </si>
  <si>
    <t>Riparian Width Ratio</t>
  </si>
  <si>
    <t>Riparian Width Using Floodprone Width</t>
  </si>
  <si>
    <t>Width (ft)</t>
  </si>
  <si>
    <t>Expected Width (ft)</t>
  </si>
  <si>
    <t>Observed Width (ft)</t>
  </si>
  <si>
    <t>Ratio: Observed / Expected</t>
  </si>
  <si>
    <t>Average Ratio</t>
  </si>
  <si>
    <t>Riparian Width Using Meander Width Ratio</t>
  </si>
  <si>
    <t>Legend:</t>
  </si>
  <si>
    <t>Check Valley Type</t>
  </si>
  <si>
    <t>MWR</t>
  </si>
  <si>
    <t>Expted.</t>
  </si>
  <si>
    <t>Addtl.</t>
  </si>
  <si>
    <t>Width</t>
  </si>
  <si>
    <t>Alluvial Valley</t>
  </si>
  <si>
    <t>Confined Alluvial</t>
  </si>
  <si>
    <t>Colluvial</t>
  </si>
  <si>
    <r>
      <t xml:space="preserve">Expected Width (ft)
</t>
    </r>
    <r>
      <rPr>
        <i/>
        <sz val="11"/>
        <color theme="1"/>
        <rFont val="Calibri"/>
        <family val="2"/>
        <scheme val="minor"/>
      </rPr>
      <t>Expted. MWR * BKF W + Addtl.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</si>
</sst>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vertical="center"/>
    </xf>
    <xf numFmtId="9" fontId="0" fillId="3" borderId="2" xfId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Normal" xfId="0" builtinId="0"/>
    <cellStyle name="Percent" xfId="1" builtinId="5"/>
  </cellStyles>
  <dxfs count="33"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56</xdr:row>
      <xdr:rowOff>76200</xdr:rowOff>
    </xdr:from>
    <xdr:to>
      <xdr:col>3</xdr:col>
      <xdr:colOff>304800</xdr:colOff>
      <xdr:row>56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0DA00E-3807-45DE-A46A-2C459198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4348460"/>
          <a:ext cx="2171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EPR%20Folder/WY/SQT/WY%20Quantification%20Tool%20v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ssessment"/>
      <sheetName val="Catchment Assessment"/>
      <sheetName val="Parameter Selection Guide"/>
      <sheetName val="Quantification Tool"/>
      <sheetName val="Performance Standards"/>
      <sheetName val="Monitoring Data"/>
      <sheetName val="Data Summary"/>
      <sheetName val="Pull Dow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Sand</v>
          </cell>
        </row>
        <row r="15">
          <cell r="B15" t="str">
            <v>Gravel</v>
          </cell>
        </row>
        <row r="18">
          <cell r="B18" t="str">
            <v>Perennial</v>
          </cell>
        </row>
        <row r="19">
          <cell r="B19" t="str">
            <v>Ephemeral</v>
          </cell>
        </row>
        <row r="20">
          <cell r="B20" t="str">
            <v>Intermittent</v>
          </cell>
        </row>
        <row r="56">
          <cell r="B56" t="str">
            <v>Level 3 - Geomorphology</v>
          </cell>
        </row>
        <row r="57">
          <cell r="B57" t="str">
            <v>Level 4 - Physicochemical</v>
          </cell>
        </row>
        <row r="58">
          <cell r="B58" t="str">
            <v>Level 5 - Biology</v>
          </cell>
        </row>
        <row r="61">
          <cell r="B61" t="str">
            <v>SE Plains</v>
          </cell>
        </row>
        <row r="62">
          <cell r="B62" t="str">
            <v>NE Plains</v>
          </cell>
        </row>
        <row r="63">
          <cell r="B63" t="str">
            <v>Southern Foothills &amp; Laramie Range</v>
          </cell>
        </row>
        <row r="64">
          <cell r="B64" t="str">
            <v>Southern Rockies</v>
          </cell>
        </row>
        <row r="65">
          <cell r="B65" t="str">
            <v>Black Hills</v>
          </cell>
        </row>
        <row r="66">
          <cell r="B66" t="str">
            <v>High Valleys</v>
          </cell>
        </row>
        <row r="67">
          <cell r="B67" t="str">
            <v>Sedimentary Mountains</v>
          </cell>
        </row>
        <row r="68">
          <cell r="B68" t="str">
            <v>Granitic Mountains</v>
          </cell>
        </row>
        <row r="69">
          <cell r="B69" t="str">
            <v>Volcanic Mountains &amp; Valleys</v>
          </cell>
        </row>
        <row r="70">
          <cell r="B70" t="str">
            <v>Bighorn Basin Foothills</v>
          </cell>
        </row>
        <row r="71">
          <cell r="B71" t="str">
            <v>Wyoming Basin</v>
          </cell>
        </row>
        <row r="84">
          <cell r="B84" t="str">
            <v>Bear River</v>
          </cell>
        </row>
        <row r="85">
          <cell r="B85" t="str">
            <v>Green River</v>
          </cell>
        </row>
        <row r="86">
          <cell r="B86" t="str">
            <v>NE Missouri Basin</v>
          </cell>
        </row>
        <row r="87">
          <cell r="B87" t="str">
            <v>Platte River</v>
          </cell>
        </row>
        <row r="88">
          <cell r="B88" t="str">
            <v>Snake/ Salt River</v>
          </cell>
        </row>
        <row r="89">
          <cell r="B89" t="str">
            <v>Yellowstone River</v>
          </cell>
        </row>
        <row r="92">
          <cell r="B92" t="str">
            <v>Coldwater</v>
          </cell>
        </row>
        <row r="93">
          <cell r="B93" t="str">
            <v>Coolwater</v>
          </cell>
        </row>
        <row r="94">
          <cell r="B94" t="str">
            <v>Warmwater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0"/>
  <sheetViews>
    <sheetView tabSelected="1" view="pageBreakPreview" topLeftCell="A90" zoomScaleNormal="100" zoomScaleSheetLayoutView="100" workbookViewId="0">
      <selection activeCell="C110" sqref="C110"/>
    </sheetView>
  </sheetViews>
  <sheetFormatPr defaultColWidth="8.88671875" defaultRowHeight="14.4" x14ac:dyDescent="0.3"/>
  <cols>
    <col min="1" max="1" width="3.6640625" style="1" customWidth="1"/>
    <col min="2" max="2" width="28" style="1" customWidth="1"/>
    <col min="3" max="10" width="7.109375" style="1" customWidth="1"/>
    <col min="11" max="16384" width="8.88671875" style="1"/>
  </cols>
  <sheetData>
    <row r="2" spans="1:10" ht="22.95" customHeight="1" thickBot="1" x14ac:dyDescent="0.35">
      <c r="A2" s="7" t="s">
        <v>30</v>
      </c>
      <c r="B2" s="79" t="s">
        <v>80</v>
      </c>
      <c r="C2" s="79"/>
      <c r="D2" s="79"/>
      <c r="E2" s="79"/>
      <c r="F2" s="79"/>
      <c r="G2" s="79"/>
      <c r="H2" s="79"/>
      <c r="I2" s="79"/>
      <c r="J2" s="79"/>
    </row>
    <row r="3" spans="1:10" ht="15" thickTop="1" x14ac:dyDescent="0.3">
      <c r="B3" s="133" t="s">
        <v>23</v>
      </c>
      <c r="C3" s="133"/>
      <c r="D3" s="84"/>
      <c r="E3" s="84"/>
    </row>
    <row r="4" spans="1:10" x14ac:dyDescent="0.3">
      <c r="B4" s="134" t="s">
        <v>24</v>
      </c>
      <c r="C4" s="134"/>
      <c r="D4" s="81"/>
      <c r="E4" s="81"/>
      <c r="H4" s="126" t="s">
        <v>28</v>
      </c>
      <c r="I4" s="127"/>
    </row>
    <row r="5" spans="1:10" x14ac:dyDescent="0.3">
      <c r="B5" s="134" t="s">
        <v>29</v>
      </c>
      <c r="C5" s="134"/>
      <c r="D5" s="81"/>
      <c r="E5" s="81"/>
      <c r="H5" s="128" t="s">
        <v>26</v>
      </c>
      <c r="I5" s="129"/>
    </row>
    <row r="6" spans="1:10" x14ac:dyDescent="0.3">
      <c r="B6" s="134" t="s">
        <v>73</v>
      </c>
      <c r="C6" s="134"/>
      <c r="D6" s="81"/>
      <c r="E6" s="81"/>
      <c r="H6" s="130" t="s">
        <v>25</v>
      </c>
      <c r="I6" s="74"/>
    </row>
    <row r="7" spans="1:10" x14ac:dyDescent="0.3">
      <c r="B7" s="135" t="s">
        <v>104</v>
      </c>
      <c r="C7" s="136"/>
      <c r="D7" s="82"/>
      <c r="E7" s="83"/>
      <c r="H7" s="131" t="s">
        <v>27</v>
      </c>
      <c r="I7" s="132"/>
    </row>
    <row r="8" spans="1:10" x14ac:dyDescent="0.3">
      <c r="B8" s="115" t="s">
        <v>105</v>
      </c>
      <c r="C8" s="116"/>
      <c r="D8" s="82"/>
      <c r="E8" s="83"/>
    </row>
    <row r="9" spans="1:10" x14ac:dyDescent="0.3">
      <c r="B9" s="115" t="s">
        <v>106</v>
      </c>
      <c r="C9" s="116"/>
      <c r="D9" s="82"/>
      <c r="E9" s="83"/>
    </row>
    <row r="11" spans="1:10" ht="16.2" thickBot="1" x14ac:dyDescent="0.35">
      <c r="A11" s="7" t="s">
        <v>83</v>
      </c>
      <c r="B11" s="79" t="s">
        <v>82</v>
      </c>
      <c r="C11" s="79"/>
      <c r="D11" s="79"/>
      <c r="E11" s="79"/>
      <c r="F11" s="79"/>
      <c r="G11" s="79"/>
      <c r="H11" s="79"/>
      <c r="I11" s="79"/>
      <c r="J11" s="79"/>
    </row>
    <row r="12" spans="1:10" s="23" customFormat="1" ht="32.4" customHeight="1" thickTop="1" x14ac:dyDescent="0.3">
      <c r="A12" s="37" t="s">
        <v>84</v>
      </c>
      <c r="B12" s="124" t="s">
        <v>86</v>
      </c>
      <c r="C12" s="125"/>
      <c r="D12" s="25"/>
      <c r="E12" s="25"/>
      <c r="F12" s="25"/>
      <c r="G12" s="25"/>
      <c r="H12" s="25"/>
      <c r="I12" s="25"/>
      <c r="J12" s="25"/>
    </row>
    <row r="13" spans="1:10" ht="15.6" x14ac:dyDescent="0.3">
      <c r="A13" s="35"/>
      <c r="B13" s="36"/>
      <c r="C13" s="36"/>
      <c r="D13" s="36"/>
      <c r="E13" s="36"/>
      <c r="F13" s="24"/>
      <c r="G13" s="24"/>
      <c r="H13" s="24"/>
      <c r="I13" s="24"/>
      <c r="J13" s="24"/>
    </row>
    <row r="14" spans="1:10" ht="32.4" customHeight="1" x14ac:dyDescent="0.3">
      <c r="A14" s="1" t="s">
        <v>75</v>
      </c>
      <c r="B14" s="117" t="s">
        <v>74</v>
      </c>
      <c r="C14" s="118"/>
      <c r="D14" s="119"/>
      <c r="E14" s="25"/>
      <c r="F14" s="24"/>
      <c r="G14" s="24"/>
      <c r="H14" s="24"/>
      <c r="I14" s="24"/>
      <c r="J14" s="24"/>
    </row>
    <row r="15" spans="1:10" ht="21.6" customHeight="1" x14ac:dyDescent="0.3">
      <c r="A15" s="1" t="s">
        <v>33</v>
      </c>
      <c r="B15" s="120" t="s">
        <v>76</v>
      </c>
      <c r="C15" s="120"/>
      <c r="D15" s="120"/>
      <c r="E15" s="48" t="str">
        <f>IFERROR((1000/D6)*(E14),"")</f>
        <v/>
      </c>
      <c r="F15" s="24"/>
      <c r="G15" s="24"/>
      <c r="H15" s="24"/>
      <c r="I15" s="24"/>
      <c r="J15" s="24"/>
    </row>
    <row r="16" spans="1:10" ht="15.6" x14ac:dyDescent="0.3">
      <c r="B16" s="4"/>
      <c r="C16" s="5"/>
      <c r="D16" s="5"/>
    </row>
    <row r="17" spans="1:10" ht="18" customHeight="1" thickBot="1" x14ac:dyDescent="0.35">
      <c r="A17" s="7" t="s">
        <v>42</v>
      </c>
      <c r="B17" s="79" t="s">
        <v>45</v>
      </c>
      <c r="C17" s="79"/>
      <c r="D17" s="79"/>
      <c r="E17" s="79"/>
      <c r="F17" s="79"/>
      <c r="G17" s="79"/>
      <c r="H17" s="79"/>
      <c r="I17" s="79"/>
      <c r="J17" s="79"/>
    </row>
    <row r="18" spans="1:10" ht="28.95" customHeight="1" thickTop="1" x14ac:dyDescent="0.3">
      <c r="A18" s="1" t="s">
        <v>31</v>
      </c>
      <c r="B18" s="80" t="s">
        <v>85</v>
      </c>
      <c r="C18" s="80"/>
      <c r="D18" s="80"/>
      <c r="E18" s="9"/>
      <c r="G18" s="121" t="s">
        <v>79</v>
      </c>
      <c r="H18" s="122"/>
      <c r="I18" s="122"/>
      <c r="J18" s="123"/>
    </row>
    <row r="19" spans="1:10" ht="28.95" customHeight="1" thickBot="1" x14ac:dyDescent="0.35">
      <c r="A19" s="1" t="s">
        <v>32</v>
      </c>
      <c r="B19" s="75" t="s">
        <v>36</v>
      </c>
      <c r="C19" s="75"/>
      <c r="D19" s="75"/>
      <c r="E19" s="8"/>
      <c r="G19" s="29" t="s">
        <v>18</v>
      </c>
      <c r="H19" s="30" t="s">
        <v>72</v>
      </c>
      <c r="I19" s="31" t="s">
        <v>18</v>
      </c>
      <c r="J19" s="32" t="s">
        <v>72</v>
      </c>
    </row>
    <row r="20" spans="1:10" ht="28.95" customHeight="1" x14ac:dyDescent="0.3">
      <c r="A20" s="1" t="s">
        <v>33</v>
      </c>
      <c r="B20" s="85" t="s">
        <v>37</v>
      </c>
      <c r="C20" s="85"/>
      <c r="D20" s="85"/>
      <c r="E20" s="49" t="str">
        <f>IFERROR(ROUND(AVERAGE(H20:H24,J20:J24),2),"")</f>
        <v/>
      </c>
      <c r="G20" s="9"/>
      <c r="H20" s="44"/>
      <c r="I20" s="45"/>
      <c r="J20" s="41"/>
    </row>
    <row r="21" spans="1:10" ht="28.95" customHeight="1" x14ac:dyDescent="0.3">
      <c r="A21" s="1" t="s">
        <v>34</v>
      </c>
      <c r="B21" s="85" t="s">
        <v>38</v>
      </c>
      <c r="C21" s="85"/>
      <c r="D21" s="85"/>
      <c r="E21" s="49" t="str">
        <f>IFERROR(ROUND(E19*E20,1),"")</f>
        <v/>
      </c>
      <c r="G21" s="8"/>
      <c r="H21" s="46"/>
      <c r="I21" s="47"/>
      <c r="J21" s="43"/>
    </row>
    <row r="22" spans="1:10" ht="28.95" customHeight="1" x14ac:dyDescent="0.3">
      <c r="A22" s="1" t="s">
        <v>35</v>
      </c>
      <c r="B22" s="75" t="s">
        <v>41</v>
      </c>
      <c r="C22" s="75"/>
      <c r="D22" s="75"/>
      <c r="E22" s="3"/>
      <c r="G22" s="8"/>
      <c r="H22" s="46"/>
      <c r="I22" s="40"/>
      <c r="J22" s="43"/>
    </row>
    <row r="23" spans="1:10" ht="28.95" customHeight="1" x14ac:dyDescent="0.3">
      <c r="A23" s="1" t="s">
        <v>39</v>
      </c>
      <c r="B23" s="85" t="s">
        <v>102</v>
      </c>
      <c r="C23" s="85"/>
      <c r="D23" s="85"/>
      <c r="E23" s="12"/>
      <c r="G23" s="8"/>
      <c r="H23" s="46"/>
      <c r="I23" s="40"/>
      <c r="J23" s="43"/>
    </row>
    <row r="24" spans="1:10" ht="28.95" customHeight="1" x14ac:dyDescent="0.3">
      <c r="A24" s="1" t="s">
        <v>40</v>
      </c>
      <c r="B24" s="85" t="s">
        <v>103</v>
      </c>
      <c r="C24" s="85"/>
      <c r="D24" s="85"/>
      <c r="E24" s="3"/>
      <c r="G24" s="8"/>
      <c r="H24" s="46"/>
      <c r="I24" s="40"/>
      <c r="J24" s="43"/>
    </row>
    <row r="25" spans="1:10" ht="28.95" customHeight="1" x14ac:dyDescent="0.3">
      <c r="A25" s="1" t="s">
        <v>99</v>
      </c>
      <c r="B25" s="42" t="s">
        <v>100</v>
      </c>
      <c r="C25" s="104"/>
      <c r="D25" s="105"/>
      <c r="E25" s="106"/>
      <c r="F25" s="14"/>
      <c r="G25" s="14"/>
      <c r="H25" s="13"/>
    </row>
    <row r="26" spans="1:10" ht="10.199999999999999" customHeight="1" x14ac:dyDescent="0.3">
      <c r="B26" s="57"/>
      <c r="C26" s="13"/>
      <c r="D26" s="14"/>
      <c r="E26" s="13"/>
      <c r="F26" s="14"/>
      <c r="G26" s="14"/>
      <c r="H26" s="13"/>
    </row>
    <row r="27" spans="1:10" ht="19.95" customHeight="1" thickBot="1" x14ac:dyDescent="0.35">
      <c r="A27" s="7" t="s">
        <v>49</v>
      </c>
      <c r="B27" s="79" t="s">
        <v>43</v>
      </c>
      <c r="C27" s="79"/>
      <c r="D27" s="79"/>
      <c r="E27" s="79"/>
      <c r="F27" s="79"/>
      <c r="G27" s="79"/>
      <c r="H27" s="79"/>
      <c r="I27" s="79"/>
      <c r="J27" s="79"/>
    </row>
    <row r="28" spans="1:10" ht="28.95" customHeight="1" thickTop="1" x14ac:dyDescent="0.3">
      <c r="A28" s="1" t="s">
        <v>31</v>
      </c>
      <c r="B28" s="80" t="s">
        <v>44</v>
      </c>
      <c r="C28" s="80"/>
      <c r="D28" s="80"/>
      <c r="E28" s="50" t="str">
        <f>IFERROR(E19/E20,"")</f>
        <v/>
      </c>
      <c r="F28" s="16"/>
      <c r="G28" s="16"/>
    </row>
    <row r="29" spans="1:10" ht="28.95" customHeight="1" x14ac:dyDescent="0.3">
      <c r="A29" s="1" t="s">
        <v>32</v>
      </c>
      <c r="B29" s="75" t="s">
        <v>0</v>
      </c>
      <c r="C29" s="75"/>
      <c r="D29" s="75"/>
      <c r="E29" s="49" t="str">
        <f>IF(MAX(H20:H24,J20:J24)=0,"",MAX(H20:H24,J20:J24))</f>
        <v/>
      </c>
      <c r="F29" s="16"/>
      <c r="G29" s="16"/>
    </row>
    <row r="30" spans="1:10" ht="28.95" customHeight="1" x14ac:dyDescent="0.3">
      <c r="A30" s="1" t="s">
        <v>33</v>
      </c>
      <c r="B30" s="75" t="s">
        <v>46</v>
      </c>
      <c r="C30" s="75"/>
      <c r="D30" s="75"/>
      <c r="E30" s="8"/>
      <c r="F30" s="16"/>
      <c r="G30" s="16"/>
    </row>
    <row r="31" spans="1:10" ht="28.95" customHeight="1" x14ac:dyDescent="0.3">
      <c r="A31" s="1" t="s">
        <v>34</v>
      </c>
      <c r="B31" s="85" t="s">
        <v>47</v>
      </c>
      <c r="C31" s="85"/>
      <c r="D31" s="85"/>
      <c r="E31" s="51" t="str">
        <f>IFERROR(E30/E19,"")</f>
        <v/>
      </c>
      <c r="F31" s="16"/>
      <c r="G31" s="16"/>
    </row>
    <row r="32" spans="1:10" ht="28.95" customHeight="1" x14ac:dyDescent="0.3">
      <c r="A32" s="1" t="s">
        <v>35</v>
      </c>
      <c r="B32" s="75" t="s">
        <v>48</v>
      </c>
      <c r="C32" s="75"/>
      <c r="D32" s="75"/>
      <c r="E32" s="58"/>
      <c r="F32" s="16"/>
      <c r="G32" s="16"/>
    </row>
    <row r="33" spans="1:10" ht="28.95" customHeight="1" x14ac:dyDescent="0.3">
      <c r="A33" s="1" t="s">
        <v>39</v>
      </c>
      <c r="B33" s="75" t="s">
        <v>1</v>
      </c>
      <c r="C33" s="75"/>
      <c r="D33" s="75"/>
      <c r="E33" s="8"/>
      <c r="F33" s="16"/>
      <c r="G33" s="16"/>
    </row>
    <row r="34" spans="1:10" ht="28.95" customHeight="1" x14ac:dyDescent="0.3">
      <c r="A34" s="1" t="s">
        <v>40</v>
      </c>
      <c r="B34" s="75" t="s">
        <v>2</v>
      </c>
      <c r="C34" s="75"/>
      <c r="D34" s="75"/>
      <c r="E34" s="8"/>
    </row>
    <row r="35" spans="1:10" ht="9.6" customHeight="1" x14ac:dyDescent="0.3">
      <c r="A35" s="16"/>
      <c r="B35" s="26"/>
      <c r="C35" s="26"/>
      <c r="D35" s="27"/>
      <c r="E35" s="28"/>
      <c r="F35" s="28"/>
      <c r="G35" s="28"/>
      <c r="H35" s="24"/>
      <c r="I35" s="24"/>
      <c r="J35" s="24"/>
    </row>
    <row r="36" spans="1:10" ht="16.2" thickBot="1" x14ac:dyDescent="0.35">
      <c r="A36" s="7" t="s">
        <v>59</v>
      </c>
      <c r="B36" s="79" t="s">
        <v>87</v>
      </c>
      <c r="C36" s="79"/>
      <c r="D36" s="79"/>
      <c r="E36" s="79"/>
      <c r="F36" s="79"/>
      <c r="G36" s="79"/>
      <c r="H36" s="79"/>
      <c r="I36" s="79"/>
      <c r="J36" s="79"/>
    </row>
    <row r="37" spans="1:10" ht="28.95" customHeight="1" thickTop="1" x14ac:dyDescent="0.3">
      <c r="A37" s="1" t="s">
        <v>31</v>
      </c>
      <c r="B37" s="112" t="s">
        <v>81</v>
      </c>
      <c r="C37" s="113"/>
      <c r="D37" s="114"/>
      <c r="E37" s="9"/>
      <c r="G37" s="39" t="s">
        <v>101</v>
      </c>
      <c r="H37" s="39"/>
      <c r="I37" s="39"/>
      <c r="J37" s="59" t="str">
        <f>IF(E19&gt;0,E19*20,"")</f>
        <v/>
      </c>
    </row>
    <row r="38" spans="1:10" x14ac:dyDescent="0.3"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3">
      <c r="A39" s="1" t="s">
        <v>32</v>
      </c>
      <c r="B39" s="1" t="s">
        <v>50</v>
      </c>
    </row>
    <row r="40" spans="1:10" x14ac:dyDescent="0.3">
      <c r="B40" s="6"/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  <c r="I40" s="2" t="s">
        <v>19</v>
      </c>
      <c r="J40" s="2" t="s">
        <v>20</v>
      </c>
    </row>
    <row r="41" spans="1:10" ht="27" customHeight="1" x14ac:dyDescent="0.3">
      <c r="B41" s="6" t="s">
        <v>51</v>
      </c>
      <c r="C41" s="60"/>
      <c r="D41" s="60"/>
      <c r="E41" s="60"/>
      <c r="F41" s="60"/>
      <c r="G41" s="60"/>
      <c r="H41" s="60"/>
      <c r="I41" s="60"/>
      <c r="J41" s="60"/>
    </row>
    <row r="42" spans="1:10" ht="27" customHeight="1" x14ac:dyDescent="0.3">
      <c r="B42" s="6" t="s">
        <v>77</v>
      </c>
      <c r="C42" s="60"/>
      <c r="D42" s="60"/>
      <c r="E42" s="60"/>
      <c r="F42" s="60"/>
      <c r="G42" s="60"/>
      <c r="H42" s="60"/>
      <c r="I42" s="60"/>
      <c r="J42" s="60"/>
    </row>
    <row r="43" spans="1:10" ht="30" customHeight="1" x14ac:dyDescent="0.3">
      <c r="B43" s="34" t="s">
        <v>94</v>
      </c>
      <c r="C43" s="60"/>
      <c r="D43" s="60"/>
      <c r="E43" s="60"/>
      <c r="F43" s="60"/>
      <c r="G43" s="60"/>
      <c r="H43" s="60"/>
      <c r="I43" s="60"/>
      <c r="J43" s="60"/>
    </row>
    <row r="44" spans="1:10" ht="30" customHeight="1" x14ac:dyDescent="0.3">
      <c r="B44" s="33" t="s">
        <v>36</v>
      </c>
      <c r="C44" s="60"/>
      <c r="D44" s="60"/>
      <c r="E44" s="60"/>
      <c r="F44" s="60"/>
      <c r="G44" s="60"/>
      <c r="H44" s="60"/>
      <c r="I44" s="60"/>
      <c r="J44" s="60"/>
    </row>
    <row r="45" spans="1:10" ht="30" customHeight="1" x14ac:dyDescent="0.3">
      <c r="B45" s="33" t="s">
        <v>108</v>
      </c>
      <c r="C45" s="60"/>
      <c r="D45" s="60"/>
      <c r="E45" s="60"/>
      <c r="F45" s="60"/>
      <c r="G45" s="60"/>
      <c r="H45" s="60"/>
      <c r="I45" s="60"/>
      <c r="J45" s="60"/>
    </row>
    <row r="46" spans="1:10" ht="37.950000000000003" customHeight="1" x14ac:dyDescent="0.3">
      <c r="B46" s="34" t="s">
        <v>93</v>
      </c>
      <c r="C46" s="60"/>
      <c r="D46" s="60"/>
      <c r="E46" s="60"/>
      <c r="F46" s="60"/>
      <c r="G46" s="60"/>
      <c r="H46" s="60"/>
      <c r="I46" s="60"/>
      <c r="J46" s="60"/>
    </row>
    <row r="47" spans="1:10" ht="37.950000000000003" customHeight="1" x14ac:dyDescent="0.3">
      <c r="B47" s="63" t="s">
        <v>109</v>
      </c>
      <c r="C47" s="64" t="str">
        <f>IFERROR(#REF!/#REF!,"")</f>
        <v/>
      </c>
      <c r="D47" s="64" t="str">
        <f>IFERROR(#REF!/#REF!,"")</f>
        <v/>
      </c>
      <c r="E47" s="64" t="str">
        <f>IFERROR(#REF!/#REF!,"")</f>
        <v/>
      </c>
      <c r="F47" s="64" t="str">
        <f>IFERROR(#REF!/#REF!,"")</f>
        <v/>
      </c>
      <c r="G47" s="64" t="str">
        <f>IFERROR(#REF!/#REF!,"")</f>
        <v/>
      </c>
      <c r="H47" s="64" t="str">
        <f>IFERROR(#REF!/#REF!,"")</f>
        <v/>
      </c>
      <c r="I47" s="64" t="str">
        <f>IFERROR(#REF!/#REF!,"")</f>
        <v/>
      </c>
      <c r="J47" s="64" t="str">
        <f>IFERROR(#REF!/#REF!,"")</f>
        <v/>
      </c>
    </row>
    <row r="48" spans="1:10" ht="30.6" customHeight="1" x14ac:dyDescent="0.3">
      <c r="B48" s="10" t="s">
        <v>78</v>
      </c>
      <c r="C48" s="51" t="str">
        <f>IFERROR(C41/C42,"")</f>
        <v/>
      </c>
      <c r="D48" s="51" t="str">
        <f>IFERROR(D41/D42,"")</f>
        <v/>
      </c>
      <c r="E48" s="51" t="str">
        <f>IFERROR(E41/E42,"")</f>
        <v/>
      </c>
      <c r="F48" s="51" t="str">
        <f>IFERROR(F41/F42,"")</f>
        <v/>
      </c>
      <c r="G48" s="51" t="str">
        <f>IFERROR(G41/G42,"")</f>
        <v/>
      </c>
      <c r="H48" s="51" t="str">
        <f>IFERROR(H41/H42,"")</f>
        <v/>
      </c>
      <c r="I48" s="51" t="str">
        <f>IFERROR(I41/I42,"")</f>
        <v/>
      </c>
      <c r="J48" s="51" t="str">
        <f>IFERROR(J41/J42,"")</f>
        <v/>
      </c>
    </row>
    <row r="49" spans="1:10" ht="25.2" customHeight="1" x14ac:dyDescent="0.3">
      <c r="B49" s="15" t="s">
        <v>52</v>
      </c>
      <c r="C49" s="51" t="str">
        <f t="shared" ref="C49:J49" si="0">IFERROR(C48*C46,"")</f>
        <v/>
      </c>
      <c r="D49" s="51" t="str">
        <f t="shared" si="0"/>
        <v/>
      </c>
      <c r="E49" s="51" t="str">
        <f t="shared" si="0"/>
        <v/>
      </c>
      <c r="F49" s="51" t="str">
        <f t="shared" si="0"/>
        <v/>
      </c>
      <c r="G49" s="51" t="str">
        <f t="shared" si="0"/>
        <v/>
      </c>
      <c r="H49" s="51" t="str">
        <f t="shared" si="0"/>
        <v/>
      </c>
      <c r="I49" s="51" t="str">
        <f t="shared" si="0"/>
        <v/>
      </c>
      <c r="J49" s="51" t="str">
        <f t="shared" si="0"/>
        <v/>
      </c>
    </row>
    <row r="50" spans="1:10" ht="25.2" customHeight="1" x14ac:dyDescent="0.3">
      <c r="B50" s="33" t="s">
        <v>89</v>
      </c>
      <c r="C50" s="51" t="str">
        <f>IFERROR(C45/C44,"")</f>
        <v/>
      </c>
      <c r="D50" s="51" t="str">
        <f>IFERROR(D45/D44,"")</f>
        <v/>
      </c>
      <c r="E50" s="51" t="str">
        <f>IFERROR(E45/E44,"")</f>
        <v/>
      </c>
      <c r="F50" s="51" t="str">
        <f>IFERROR(F45/F44,"")</f>
        <v/>
      </c>
      <c r="G50" s="51" t="str">
        <f>IFERROR(G45/G44,"")</f>
        <v/>
      </c>
      <c r="H50" s="51" t="str">
        <f>IFERROR(H45/H44,"")</f>
        <v/>
      </c>
      <c r="I50" s="51" t="str">
        <f>IFERROR(I45/I44,"")</f>
        <v/>
      </c>
      <c r="J50" s="51" t="str">
        <f>IFERROR(J45/J44,"")</f>
        <v/>
      </c>
    </row>
    <row r="51" spans="1:10" ht="25.2" customHeight="1" x14ac:dyDescent="0.3">
      <c r="B51" s="15" t="s">
        <v>90</v>
      </c>
      <c r="C51" s="51" t="str">
        <f t="shared" ref="C51:J51" si="1">IFERROR(C50*C46,"")</f>
        <v/>
      </c>
      <c r="D51" s="51" t="str">
        <f t="shared" si="1"/>
        <v/>
      </c>
      <c r="E51" s="51" t="str">
        <f t="shared" si="1"/>
        <v/>
      </c>
      <c r="F51" s="51" t="str">
        <f t="shared" si="1"/>
        <v/>
      </c>
      <c r="G51" s="51" t="str">
        <f t="shared" si="1"/>
        <v/>
      </c>
      <c r="H51" s="51" t="str">
        <f t="shared" si="1"/>
        <v/>
      </c>
      <c r="I51" s="51" t="str">
        <f t="shared" si="1"/>
        <v/>
      </c>
      <c r="J51" s="51" t="str">
        <f t="shared" si="1"/>
        <v/>
      </c>
    </row>
    <row r="52" spans="1:10" ht="30.6" customHeight="1" x14ac:dyDescent="0.3">
      <c r="B52" s="34" t="s">
        <v>95</v>
      </c>
      <c r="C52" s="51" t="str">
        <f>IFERROR(C44/C43,"")</f>
        <v/>
      </c>
      <c r="D52" s="51" t="str">
        <f>IFERROR(D44/D43,"")</f>
        <v/>
      </c>
      <c r="E52" s="51" t="str">
        <f>IFERROR(E44/E43,"")</f>
        <v/>
      </c>
      <c r="F52" s="51" t="str">
        <f>IFERROR(F44/F43,"")</f>
        <v/>
      </c>
      <c r="G52" s="51" t="str">
        <f>IFERROR(G44/G43,"")</f>
        <v/>
      </c>
      <c r="H52" s="51" t="str">
        <f>IFERROR(H44/H43,"")</f>
        <v/>
      </c>
      <c r="I52" s="51" t="str">
        <f>IFERROR(I44/I43,"")</f>
        <v/>
      </c>
      <c r="J52" s="51" t="str">
        <f>IFERROR(J44/J43,"")</f>
        <v/>
      </c>
    </row>
    <row r="53" spans="1:10" ht="21.6" customHeight="1" x14ac:dyDescent="0.3">
      <c r="B53" s="34" t="s">
        <v>97</v>
      </c>
      <c r="C53" s="51" t="str">
        <f>IFERROR(C52/$E$28,"")</f>
        <v/>
      </c>
      <c r="D53" s="51" t="str">
        <f t="shared" ref="D53:J53" si="2">IFERROR(D52/$E$28,"")</f>
        <v/>
      </c>
      <c r="E53" s="51" t="str">
        <f t="shared" si="2"/>
        <v/>
      </c>
      <c r="F53" s="51" t="str">
        <f>IFERROR(F52/$E$28,"")</f>
        <v/>
      </c>
      <c r="G53" s="51" t="str">
        <f t="shared" si="2"/>
        <v/>
      </c>
      <c r="H53" s="51" t="str">
        <f t="shared" si="2"/>
        <v/>
      </c>
      <c r="I53" s="51" t="str">
        <f t="shared" si="2"/>
        <v/>
      </c>
      <c r="J53" s="51" t="str">
        <f t="shared" si="2"/>
        <v/>
      </c>
    </row>
    <row r="54" spans="1:10" s="19" customFormat="1" x14ac:dyDescent="0.3">
      <c r="B54" s="16"/>
      <c r="C54" s="17"/>
      <c r="D54" s="17"/>
      <c r="E54" s="17"/>
      <c r="F54" s="17"/>
      <c r="G54" s="17"/>
      <c r="H54" s="17"/>
      <c r="I54" s="17"/>
      <c r="J54" s="17"/>
    </row>
    <row r="55" spans="1:10" ht="22.95" customHeight="1" x14ac:dyDescent="0.3">
      <c r="A55" s="1" t="s">
        <v>33</v>
      </c>
      <c r="B55" s="86" t="s">
        <v>9</v>
      </c>
      <c r="C55" s="86"/>
      <c r="D55" s="86"/>
      <c r="E55" s="62" t="str">
        <f>IF(SUM(C46:J46)=0,"",SUM(C46:J46))</f>
        <v/>
      </c>
      <c r="F55" s="17"/>
      <c r="G55" s="17"/>
      <c r="H55" s="17"/>
      <c r="I55" s="17"/>
      <c r="J55" s="17"/>
    </row>
    <row r="56" spans="1:10" x14ac:dyDescent="0.3">
      <c r="A56" s="1" t="s">
        <v>34</v>
      </c>
      <c r="B56" s="87" t="s">
        <v>10</v>
      </c>
      <c r="C56" s="88"/>
      <c r="D56" s="88"/>
      <c r="E56" s="110" t="str">
        <f>IFERROR(SUM(C49:J49)/E55,"")</f>
        <v/>
      </c>
    </row>
    <row r="57" spans="1:10" ht="33.6" customHeight="1" x14ac:dyDescent="0.3">
      <c r="B57" s="89"/>
      <c r="C57" s="90"/>
      <c r="D57" s="90"/>
      <c r="E57" s="111"/>
    </row>
    <row r="58" spans="1:10" ht="33.6" customHeight="1" x14ac:dyDescent="0.3">
      <c r="A58" s="1" t="s">
        <v>35</v>
      </c>
      <c r="B58" s="97" t="s">
        <v>91</v>
      </c>
      <c r="C58" s="97"/>
      <c r="D58" s="97"/>
      <c r="E58" s="52" t="str">
        <f>IFERROR(SUM(C51:J51)/E55,"")</f>
        <v/>
      </c>
    </row>
    <row r="59" spans="1:10" ht="33.6" customHeight="1" x14ac:dyDescent="0.3">
      <c r="A59" s="13" t="s">
        <v>39</v>
      </c>
      <c r="B59" s="91" t="s">
        <v>96</v>
      </c>
      <c r="C59" s="92"/>
      <c r="D59" s="93"/>
      <c r="E59" s="52" t="str">
        <f>IF(MAX(C52:J52)=0,"",MAX(C52:J52))</f>
        <v/>
      </c>
      <c r="F59" s="13"/>
      <c r="G59" s="13"/>
      <c r="H59" s="13"/>
      <c r="I59" s="13"/>
      <c r="J59" s="13"/>
    </row>
    <row r="60" spans="1:10" ht="32.4" customHeight="1" x14ac:dyDescent="0.3">
      <c r="A60" s="1" t="s">
        <v>40</v>
      </c>
      <c r="B60" s="94" t="s">
        <v>88</v>
      </c>
      <c r="C60" s="95"/>
      <c r="D60" s="96"/>
      <c r="E60" s="61" t="str">
        <f>IFERROR(E55/E37,"")</f>
        <v/>
      </c>
      <c r="G60" s="13"/>
    </row>
    <row r="62" spans="1:10" ht="16.2" thickBot="1" x14ac:dyDescent="0.35">
      <c r="A62" s="7" t="s">
        <v>60</v>
      </c>
      <c r="B62" s="79" t="s">
        <v>92</v>
      </c>
      <c r="C62" s="79"/>
      <c r="D62" s="79"/>
      <c r="E62" s="79"/>
      <c r="F62" s="79"/>
      <c r="G62" s="79"/>
      <c r="H62" s="79"/>
      <c r="I62" s="79"/>
      <c r="J62" s="79"/>
    </row>
    <row r="63" spans="1:10" ht="15" thickTop="1" x14ac:dyDescent="0.3">
      <c r="A63" s="1" t="s">
        <v>31</v>
      </c>
      <c r="B63" s="1" t="s">
        <v>11</v>
      </c>
    </row>
    <row r="64" spans="1:10" x14ac:dyDescent="0.3">
      <c r="B64" s="6"/>
      <c r="C64" s="2" t="s">
        <v>12</v>
      </c>
      <c r="D64" s="2" t="s">
        <v>13</v>
      </c>
      <c r="E64" s="2" t="s">
        <v>14</v>
      </c>
      <c r="F64" s="2" t="s">
        <v>15</v>
      </c>
      <c r="G64" s="2" t="s">
        <v>16</v>
      </c>
      <c r="H64" s="2" t="s">
        <v>17</v>
      </c>
      <c r="I64" s="2" t="s">
        <v>21</v>
      </c>
      <c r="J64" s="2" t="s">
        <v>22</v>
      </c>
    </row>
    <row r="65" spans="1:10" ht="32.4" customHeight="1" x14ac:dyDescent="0.3">
      <c r="B65" s="6" t="s">
        <v>18</v>
      </c>
      <c r="C65" s="8"/>
      <c r="D65" s="8"/>
      <c r="E65" s="8"/>
      <c r="F65" s="8"/>
      <c r="G65" s="8"/>
      <c r="H65" s="11"/>
      <c r="I65" s="11"/>
      <c r="J65" s="8"/>
    </row>
    <row r="66" spans="1:10" ht="32.4" customHeight="1" x14ac:dyDescent="0.3">
      <c r="B66" s="6" t="s">
        <v>54</v>
      </c>
      <c r="C66" s="49" t="s">
        <v>53</v>
      </c>
      <c r="D66" s="49" t="str">
        <f>IF(D65-C65&lt;=0,"",D65-C65)</f>
        <v/>
      </c>
      <c r="E66" s="56" t="str">
        <f t="shared" ref="E66:J66" si="3">IF(E65-D65&lt;=0,"",E65-D65)</f>
        <v/>
      </c>
      <c r="F66" s="56" t="str">
        <f t="shared" si="3"/>
        <v/>
      </c>
      <c r="G66" s="56" t="str">
        <f t="shared" si="3"/>
        <v/>
      </c>
      <c r="H66" s="56" t="str">
        <f t="shared" si="3"/>
        <v/>
      </c>
      <c r="I66" s="56" t="str">
        <f t="shared" si="3"/>
        <v/>
      </c>
      <c r="J66" s="56" t="str">
        <f t="shared" si="3"/>
        <v/>
      </c>
    </row>
    <row r="67" spans="1:10" ht="32.4" customHeight="1" x14ac:dyDescent="0.3">
      <c r="B67" s="10" t="s">
        <v>55</v>
      </c>
      <c r="C67" s="49" t="s">
        <v>53</v>
      </c>
      <c r="D67" s="51" t="str">
        <f>IFERROR(D66/$E$19,"")</f>
        <v/>
      </c>
      <c r="E67" s="51" t="str">
        <f>IFERROR(E66/$E$19,"")</f>
        <v/>
      </c>
      <c r="F67" s="51" t="str">
        <f t="shared" ref="F67:J67" si="4">IFERROR(F66/$E$19,"")</f>
        <v/>
      </c>
      <c r="G67" s="51" t="str">
        <f t="shared" si="4"/>
        <v/>
      </c>
      <c r="H67" s="51" t="str">
        <f t="shared" si="4"/>
        <v/>
      </c>
      <c r="I67" s="51" t="str">
        <f t="shared" si="4"/>
        <v/>
      </c>
      <c r="J67" s="51" t="str">
        <f t="shared" si="4"/>
        <v/>
      </c>
    </row>
    <row r="68" spans="1:10" ht="32.4" customHeight="1" x14ac:dyDescent="0.3">
      <c r="B68" s="10" t="s">
        <v>57</v>
      </c>
      <c r="C68" s="8"/>
      <c r="D68" s="8"/>
      <c r="E68" s="8"/>
      <c r="F68" s="8"/>
      <c r="G68" s="8"/>
      <c r="H68" s="11"/>
      <c r="I68" s="11"/>
      <c r="J68" s="8"/>
    </row>
    <row r="69" spans="1:10" ht="32.4" customHeight="1" x14ac:dyDescent="0.3">
      <c r="B69" s="10" t="s">
        <v>56</v>
      </c>
      <c r="C69" s="51" t="str">
        <f>IF(C68&gt;0,IFERROR(C68/$E$20,""),"")</f>
        <v/>
      </c>
      <c r="D69" s="51" t="str">
        <f t="shared" ref="D69:J69" si="5">IF(D68&gt;0,IFERROR(D68/$E$20,""),"")</f>
        <v/>
      </c>
      <c r="E69" s="51" t="str">
        <f t="shared" si="5"/>
        <v/>
      </c>
      <c r="F69" s="51" t="str">
        <f t="shared" si="5"/>
        <v/>
      </c>
      <c r="G69" s="51" t="str">
        <f t="shared" si="5"/>
        <v/>
      </c>
      <c r="H69" s="51" t="str">
        <f t="shared" si="5"/>
        <v/>
      </c>
      <c r="I69" s="51" t="str">
        <f t="shared" si="5"/>
        <v/>
      </c>
      <c r="J69" s="51" t="str">
        <f t="shared" si="5"/>
        <v/>
      </c>
    </row>
    <row r="70" spans="1:10" ht="21" customHeight="1" x14ac:dyDescent="0.3"/>
    <row r="71" spans="1:10" ht="36.6" customHeight="1" x14ac:dyDescent="0.3">
      <c r="A71" s="1" t="s">
        <v>32</v>
      </c>
      <c r="B71" s="38" t="s">
        <v>98</v>
      </c>
      <c r="C71" s="51" t="str">
        <f>IFERROR(AVERAGE(C69:J69),"")</f>
        <v/>
      </c>
      <c r="D71" s="53" t="s">
        <v>33</v>
      </c>
      <c r="E71" s="98" t="s">
        <v>107</v>
      </c>
      <c r="F71" s="99"/>
      <c r="G71" s="99"/>
      <c r="H71" s="100"/>
      <c r="I71" s="51" t="str">
        <f>IFERROR(MEDIAN(D67:J67),"")</f>
        <v/>
      </c>
    </row>
    <row r="72" spans="1:10" ht="12" customHeight="1" x14ac:dyDescent="0.3"/>
    <row r="73" spans="1:10" ht="16.2" thickBot="1" x14ac:dyDescent="0.35">
      <c r="A73" s="7" t="s">
        <v>61</v>
      </c>
      <c r="B73" s="79" t="s">
        <v>58</v>
      </c>
      <c r="C73" s="79"/>
      <c r="D73" s="79"/>
      <c r="E73" s="79"/>
      <c r="F73" s="79"/>
      <c r="G73" s="79"/>
      <c r="H73" s="79"/>
      <c r="I73" s="79"/>
      <c r="J73" s="79"/>
    </row>
    <row r="74" spans="1:10" ht="24" customHeight="1" thickTop="1" x14ac:dyDescent="0.3">
      <c r="A74" s="1" t="s">
        <v>31</v>
      </c>
      <c r="B74" s="101" t="s">
        <v>62</v>
      </c>
      <c r="C74" s="101"/>
      <c r="D74" s="107"/>
      <c r="E74" s="108"/>
      <c r="F74" s="108"/>
      <c r="G74" s="109"/>
    </row>
    <row r="75" spans="1:10" ht="10.8" customHeight="1" x14ac:dyDescent="0.3"/>
    <row r="76" spans="1:10" ht="16.2" thickBot="1" x14ac:dyDescent="0.35">
      <c r="A76" s="7" t="s">
        <v>63</v>
      </c>
      <c r="B76" s="79" t="s">
        <v>64</v>
      </c>
      <c r="C76" s="79"/>
      <c r="D76" s="79"/>
      <c r="E76" s="79"/>
      <c r="F76" s="79"/>
      <c r="G76" s="79"/>
      <c r="H76" s="79"/>
      <c r="I76" s="79"/>
      <c r="J76" s="79"/>
    </row>
    <row r="77" spans="1:10" ht="15" thickTop="1" x14ac:dyDescent="0.3">
      <c r="A77" s="1" t="s">
        <v>31</v>
      </c>
      <c r="B77" s="13" t="s">
        <v>65</v>
      </c>
      <c r="C77" s="13"/>
      <c r="D77" s="14"/>
    </row>
    <row r="78" spans="1:10" x14ac:dyDescent="0.3">
      <c r="B78" s="20" t="s">
        <v>66</v>
      </c>
      <c r="C78" s="102" t="s">
        <v>67</v>
      </c>
      <c r="D78" s="103"/>
      <c r="E78" s="77" t="s">
        <v>66</v>
      </c>
      <c r="F78" s="102"/>
      <c r="G78" s="102" t="s">
        <v>67</v>
      </c>
      <c r="H78" s="102"/>
    </row>
    <row r="79" spans="1:10" ht="22.2" customHeight="1" x14ac:dyDescent="0.3">
      <c r="B79" s="20"/>
      <c r="C79" s="76"/>
      <c r="D79" s="78"/>
      <c r="E79" s="74"/>
      <c r="F79" s="75"/>
      <c r="G79" s="76"/>
      <c r="H79" s="77"/>
    </row>
    <row r="80" spans="1:10" ht="22.2" customHeight="1" x14ac:dyDescent="0.3">
      <c r="B80" s="20"/>
      <c r="C80" s="76"/>
      <c r="D80" s="78"/>
      <c r="E80" s="74"/>
      <c r="F80" s="75"/>
      <c r="G80" s="76"/>
      <c r="H80" s="77"/>
    </row>
    <row r="81" spans="1:10" ht="22.2" customHeight="1" x14ac:dyDescent="0.3">
      <c r="B81" s="20"/>
      <c r="C81" s="76"/>
      <c r="D81" s="78"/>
      <c r="E81" s="74"/>
      <c r="F81" s="75"/>
      <c r="G81" s="76"/>
      <c r="H81" s="77"/>
    </row>
    <row r="82" spans="1:10" ht="22.2" customHeight="1" x14ac:dyDescent="0.3">
      <c r="B82" s="20"/>
      <c r="C82" s="76"/>
      <c r="D82" s="78"/>
      <c r="E82" s="74"/>
      <c r="F82" s="75"/>
      <c r="G82" s="76"/>
      <c r="H82" s="77"/>
    </row>
    <row r="83" spans="1:10" ht="22.2" customHeight="1" x14ac:dyDescent="0.3">
      <c r="B83" s="20"/>
      <c r="C83" s="76"/>
      <c r="D83" s="78"/>
      <c r="E83" s="74"/>
      <c r="F83" s="75"/>
      <c r="G83" s="76"/>
      <c r="H83" s="77"/>
    </row>
    <row r="84" spans="1:10" ht="22.2" customHeight="1" x14ac:dyDescent="0.3">
      <c r="B84" s="20"/>
      <c r="C84" s="76"/>
      <c r="D84" s="78"/>
      <c r="E84" s="74"/>
      <c r="F84" s="75"/>
      <c r="G84" s="76"/>
      <c r="H84" s="77"/>
    </row>
    <row r="85" spans="1:10" ht="11.4" customHeight="1" x14ac:dyDescent="0.3"/>
    <row r="86" spans="1:10" ht="19.95" customHeight="1" x14ac:dyDescent="0.3">
      <c r="A86" s="1" t="s">
        <v>32</v>
      </c>
      <c r="B86" s="75" t="s">
        <v>70</v>
      </c>
      <c r="C86" s="75"/>
      <c r="D86" s="75"/>
      <c r="E86" s="21"/>
    </row>
    <row r="87" spans="1:10" ht="19.95" customHeight="1" x14ac:dyDescent="0.3">
      <c r="A87" s="1" t="s">
        <v>33</v>
      </c>
      <c r="B87" s="75" t="s">
        <v>68</v>
      </c>
      <c r="C87" s="75"/>
      <c r="D87" s="75"/>
      <c r="E87" s="22"/>
    </row>
    <row r="88" spans="1:10" ht="19.95" customHeight="1" x14ac:dyDescent="0.3">
      <c r="A88" s="1" t="s">
        <v>34</v>
      </c>
      <c r="B88" s="75" t="s">
        <v>69</v>
      </c>
      <c r="C88" s="75"/>
      <c r="D88" s="75"/>
      <c r="E88" s="54" t="str">
        <f>IF(E37&gt;0, E37*2,"")</f>
        <v/>
      </c>
    </row>
    <row r="89" spans="1:10" ht="36" customHeight="1" x14ac:dyDescent="0.3">
      <c r="A89" s="1" t="s">
        <v>35</v>
      </c>
      <c r="B89" s="73" t="s">
        <v>71</v>
      </c>
      <c r="C89" s="73"/>
      <c r="D89" s="73"/>
      <c r="E89" s="55" t="str">
        <f>IFERROR(E87/E88,"")</f>
        <v/>
      </c>
    </row>
    <row r="90" spans="1:10" ht="9.6" customHeight="1" x14ac:dyDescent="0.3"/>
    <row r="91" spans="1:10" ht="15" thickBot="1" x14ac:dyDescent="0.35">
      <c r="A91" s="69" t="s">
        <v>110</v>
      </c>
      <c r="B91" s="72" t="s">
        <v>111</v>
      </c>
      <c r="C91" s="72"/>
      <c r="D91" s="72"/>
      <c r="E91" s="72"/>
      <c r="F91" s="72"/>
      <c r="G91" s="72"/>
      <c r="H91" s="72"/>
      <c r="I91" s="72"/>
      <c r="J91" s="72"/>
    </row>
    <row r="92" spans="1:10" ht="15" thickTop="1" x14ac:dyDescent="0.3">
      <c r="A92" s="1" t="s">
        <v>31</v>
      </c>
      <c r="B92" s="1" t="s">
        <v>112</v>
      </c>
    </row>
    <row r="93" spans="1:10" x14ac:dyDescent="0.3">
      <c r="B93" s="65" t="s">
        <v>113</v>
      </c>
      <c r="C93" s="68" t="s">
        <v>3</v>
      </c>
      <c r="D93" s="68" t="s">
        <v>4</v>
      </c>
      <c r="E93" s="68" t="s">
        <v>5</v>
      </c>
      <c r="F93" s="68" t="s">
        <v>6</v>
      </c>
      <c r="G93" s="68" t="s">
        <v>7</v>
      </c>
      <c r="H93" s="68" t="s">
        <v>8</v>
      </c>
      <c r="I93" s="68" t="s">
        <v>19</v>
      </c>
      <c r="J93" s="68" t="s">
        <v>20</v>
      </c>
    </row>
    <row r="94" spans="1:10" x14ac:dyDescent="0.3">
      <c r="B94" s="65" t="s">
        <v>115</v>
      </c>
      <c r="C94" s="65"/>
      <c r="D94" s="65"/>
      <c r="E94" s="65"/>
      <c r="F94" s="65"/>
      <c r="G94" s="65"/>
      <c r="H94" s="65"/>
      <c r="I94" s="65"/>
      <c r="J94" s="65"/>
    </row>
    <row r="95" spans="1:10" x14ac:dyDescent="0.3">
      <c r="B95" s="65" t="s">
        <v>114</v>
      </c>
      <c r="C95" s="65"/>
      <c r="D95" s="65"/>
      <c r="E95" s="65"/>
      <c r="F95" s="65"/>
      <c r="G95" s="65"/>
      <c r="H95" s="65"/>
      <c r="I95" s="65"/>
      <c r="J95" s="65"/>
    </row>
    <row r="96" spans="1:10" x14ac:dyDescent="0.3">
      <c r="B96" s="65" t="s">
        <v>116</v>
      </c>
      <c r="C96" s="70" t="str">
        <f>IF(C94&gt;0, C94/C95,"")</f>
        <v/>
      </c>
      <c r="D96" s="70" t="str">
        <f t="shared" ref="D96:J96" si="6">IF(D94&gt;0, D94/D95,"")</f>
        <v/>
      </c>
      <c r="E96" s="70" t="str">
        <f t="shared" si="6"/>
        <v/>
      </c>
      <c r="F96" s="70" t="str">
        <f t="shared" si="6"/>
        <v/>
      </c>
      <c r="G96" s="70" t="str">
        <f t="shared" si="6"/>
        <v/>
      </c>
      <c r="H96" s="70" t="str">
        <f t="shared" si="6"/>
        <v/>
      </c>
      <c r="I96" s="70" t="str">
        <f t="shared" si="6"/>
        <v/>
      </c>
      <c r="J96" s="70" t="str">
        <f t="shared" si="6"/>
        <v/>
      </c>
    </row>
    <row r="97" spans="1:10" x14ac:dyDescent="0.3">
      <c r="B97" s="15" t="s">
        <v>117</v>
      </c>
      <c r="C97" s="51" t="str">
        <f>IFERROR(AVERAGE(C96:J96),"")</f>
        <v/>
      </c>
      <c r="D97" s="53"/>
      <c r="E97" s="53"/>
      <c r="F97" s="53"/>
      <c r="G97" s="53"/>
      <c r="H97" s="53"/>
      <c r="I97" s="53"/>
      <c r="J97" s="53"/>
    </row>
    <row r="98" spans="1:10" ht="9.6" customHeight="1" x14ac:dyDescent="0.3"/>
    <row r="99" spans="1:10" x14ac:dyDescent="0.3">
      <c r="A99" s="1" t="s">
        <v>32</v>
      </c>
      <c r="B99" s="1" t="s">
        <v>118</v>
      </c>
    </row>
    <row r="100" spans="1:10" x14ac:dyDescent="0.3">
      <c r="B100" s="146" t="s">
        <v>119</v>
      </c>
      <c r="C100" s="151" t="s">
        <v>120</v>
      </c>
      <c r="D100" s="152"/>
      <c r="E100" s="138" t="s">
        <v>122</v>
      </c>
      <c r="F100" s="139" t="s">
        <v>123</v>
      </c>
    </row>
    <row r="101" spans="1:10" x14ac:dyDescent="0.3">
      <c r="B101" s="147"/>
      <c r="C101" s="153"/>
      <c r="D101" s="154"/>
      <c r="E101" s="144" t="s">
        <v>121</v>
      </c>
      <c r="F101" s="145" t="s">
        <v>124</v>
      </c>
    </row>
    <row r="102" spans="1:10" x14ac:dyDescent="0.3">
      <c r="B102" s="137" t="s">
        <v>125</v>
      </c>
      <c r="C102" s="155"/>
      <c r="D102" s="156"/>
      <c r="E102" s="148">
        <v>4</v>
      </c>
      <c r="F102" s="149">
        <v>25</v>
      </c>
    </row>
    <row r="103" spans="1:10" x14ac:dyDescent="0.3">
      <c r="B103" s="140" t="s">
        <v>126</v>
      </c>
      <c r="C103" s="157"/>
      <c r="D103" s="158"/>
      <c r="E103" s="141">
        <v>3</v>
      </c>
      <c r="F103" s="142">
        <v>15</v>
      </c>
    </row>
    <row r="104" spans="1:10" x14ac:dyDescent="0.3">
      <c r="B104" s="143" t="s">
        <v>127</v>
      </c>
      <c r="C104" s="159"/>
      <c r="D104" s="160"/>
      <c r="E104" s="150">
        <v>2</v>
      </c>
      <c r="F104" s="45">
        <v>10</v>
      </c>
    </row>
    <row r="105" spans="1:10" ht="9" customHeight="1" x14ac:dyDescent="0.3"/>
    <row r="106" spans="1:10" x14ac:dyDescent="0.3">
      <c r="C106" s="68" t="s">
        <v>3</v>
      </c>
      <c r="D106" s="68" t="s">
        <v>4</v>
      </c>
      <c r="E106" s="68" t="s">
        <v>5</v>
      </c>
      <c r="F106" s="68" t="s">
        <v>6</v>
      </c>
      <c r="G106" s="68" t="s">
        <v>7</v>
      </c>
      <c r="H106" s="68" t="s">
        <v>8</v>
      </c>
      <c r="I106" s="68" t="s">
        <v>19</v>
      </c>
      <c r="J106" s="68" t="s">
        <v>20</v>
      </c>
    </row>
    <row r="107" spans="1:10" ht="30" customHeight="1" x14ac:dyDescent="0.3">
      <c r="B107" s="67" t="s">
        <v>115</v>
      </c>
      <c r="C107" s="65"/>
      <c r="D107" s="65"/>
      <c r="E107" s="65"/>
      <c r="F107" s="65"/>
      <c r="G107" s="65"/>
      <c r="H107" s="65"/>
      <c r="I107" s="65"/>
      <c r="J107" s="65"/>
    </row>
    <row r="108" spans="1:10" ht="28.8" x14ac:dyDescent="0.3">
      <c r="B108" s="66" t="s">
        <v>128</v>
      </c>
      <c r="C108" s="71"/>
      <c r="D108" s="65"/>
      <c r="E108" s="65"/>
      <c r="F108" s="65"/>
      <c r="G108" s="65"/>
      <c r="H108" s="65"/>
      <c r="I108" s="65"/>
      <c r="J108" s="65"/>
    </row>
    <row r="109" spans="1:10" x14ac:dyDescent="0.3">
      <c r="B109" s="67" t="s">
        <v>116</v>
      </c>
      <c r="C109" s="70" t="str">
        <f>IF(C107&gt;0, C107/C108,"")</f>
        <v/>
      </c>
      <c r="D109" s="70" t="str">
        <f>IF(D107&gt;0, D107/D108,"")</f>
        <v/>
      </c>
      <c r="E109" s="70" t="str">
        <f>IF(E107&gt;0, E107/E108,"")</f>
        <v/>
      </c>
      <c r="F109" s="70" t="str">
        <f>IF(F107&gt;0, F107/F108,"")</f>
        <v/>
      </c>
      <c r="G109" s="70" t="str">
        <f t="shared" ref="G109:J109" si="7">IF(G107&gt;0, G107/G108,"")</f>
        <v/>
      </c>
      <c r="H109" s="70" t="str">
        <f t="shared" si="7"/>
        <v/>
      </c>
      <c r="I109" s="70" t="str">
        <f t="shared" si="7"/>
        <v/>
      </c>
      <c r="J109" s="70" t="str">
        <f t="shared" si="7"/>
        <v/>
      </c>
    </row>
    <row r="110" spans="1:10" x14ac:dyDescent="0.3">
      <c r="B110" s="15" t="s">
        <v>117</v>
      </c>
      <c r="C110" s="51" t="str">
        <f>IFERROR(AVERAGE(C109:J109),"")</f>
        <v/>
      </c>
    </row>
  </sheetData>
  <mergeCells count="87">
    <mergeCell ref="B100:B101"/>
    <mergeCell ref="C100:D101"/>
    <mergeCell ref="C102:D102"/>
    <mergeCell ref="C103:D103"/>
    <mergeCell ref="C104:D104"/>
    <mergeCell ref="H4:I4"/>
    <mergeCell ref="H5:I5"/>
    <mergeCell ref="H6:I6"/>
    <mergeCell ref="H7:I7"/>
    <mergeCell ref="B3:C3"/>
    <mergeCell ref="B4:C4"/>
    <mergeCell ref="B5:C5"/>
    <mergeCell ref="B6:C6"/>
    <mergeCell ref="B7:C7"/>
    <mergeCell ref="B9:C9"/>
    <mergeCell ref="B18:D18"/>
    <mergeCell ref="B19:D19"/>
    <mergeCell ref="B20:D20"/>
    <mergeCell ref="B21:D21"/>
    <mergeCell ref="B11:J11"/>
    <mergeCell ref="G18:J18"/>
    <mergeCell ref="B12:C12"/>
    <mergeCell ref="B30:D30"/>
    <mergeCell ref="B31:D31"/>
    <mergeCell ref="B14:D14"/>
    <mergeCell ref="B15:D15"/>
    <mergeCell ref="B22:D22"/>
    <mergeCell ref="B32:D32"/>
    <mergeCell ref="G79:H79"/>
    <mergeCell ref="G78:H78"/>
    <mergeCell ref="B37:D37"/>
    <mergeCell ref="B33:D33"/>
    <mergeCell ref="B34:D34"/>
    <mergeCell ref="E78:F78"/>
    <mergeCell ref="C79:D79"/>
    <mergeCell ref="E56:E57"/>
    <mergeCell ref="B36:J36"/>
    <mergeCell ref="E71:H71"/>
    <mergeCell ref="B76:J76"/>
    <mergeCell ref="B73:J73"/>
    <mergeCell ref="B74:C74"/>
    <mergeCell ref="E80:F80"/>
    <mergeCell ref="C78:D78"/>
    <mergeCell ref="E79:F79"/>
    <mergeCell ref="D74:G74"/>
    <mergeCell ref="B55:D55"/>
    <mergeCell ref="B56:D56"/>
    <mergeCell ref="B57:D57"/>
    <mergeCell ref="B62:J62"/>
    <mergeCell ref="B59:D59"/>
    <mergeCell ref="B60:D60"/>
    <mergeCell ref="B58:D58"/>
    <mergeCell ref="B2:J2"/>
    <mergeCell ref="B17:J17"/>
    <mergeCell ref="B27:J27"/>
    <mergeCell ref="B28:D28"/>
    <mergeCell ref="B29:D29"/>
    <mergeCell ref="D6:E6"/>
    <mergeCell ref="D7:E7"/>
    <mergeCell ref="D8:E8"/>
    <mergeCell ref="D3:E3"/>
    <mergeCell ref="D4:E4"/>
    <mergeCell ref="D5:E5"/>
    <mergeCell ref="D9:E9"/>
    <mergeCell ref="B23:D23"/>
    <mergeCell ref="C25:E25"/>
    <mergeCell ref="B24:D24"/>
    <mergeCell ref="B8:C8"/>
    <mergeCell ref="G80:H80"/>
    <mergeCell ref="G81:H81"/>
    <mergeCell ref="G82:H82"/>
    <mergeCell ref="B88:D88"/>
    <mergeCell ref="B86:D86"/>
    <mergeCell ref="E82:F82"/>
    <mergeCell ref="E81:F81"/>
    <mergeCell ref="C80:D80"/>
    <mergeCell ref="C81:D81"/>
    <mergeCell ref="C82:D82"/>
    <mergeCell ref="B91:J91"/>
    <mergeCell ref="B89:D89"/>
    <mergeCell ref="E83:F83"/>
    <mergeCell ref="G83:H83"/>
    <mergeCell ref="C84:D84"/>
    <mergeCell ref="G84:H84"/>
    <mergeCell ref="C83:D83"/>
    <mergeCell ref="E84:F84"/>
    <mergeCell ref="B87:D87"/>
  </mergeCells>
  <conditionalFormatting sqref="B3:B4 B35 B11:B16 D3:D8 B7:B8">
    <cfRule type="beginsWith" dxfId="32" priority="52" stopIfTrue="1" operator="beginsWith" text="Functioning At Risk">
      <formula>LEFT(B3,LEN("Functioning At Risk"))="Functioning At Risk"</formula>
    </cfRule>
    <cfRule type="beginsWith" dxfId="31" priority="53" stopIfTrue="1" operator="beginsWith" text="Not Functioning">
      <formula>LEFT(B3,LEN("Not Functioning"))="Not Functioning"</formula>
    </cfRule>
    <cfRule type="containsText" dxfId="30" priority="54" operator="containsText" text="Functioning">
      <formula>NOT(ISERROR(SEARCH("Functioning",B3)))</formula>
    </cfRule>
  </conditionalFormatting>
  <conditionalFormatting sqref="B2">
    <cfRule type="beginsWith" dxfId="29" priority="43" stopIfTrue="1" operator="beginsWith" text="Functioning At Risk">
      <formula>LEFT(B2,LEN("Functioning At Risk"))="Functioning At Risk"</formula>
    </cfRule>
    <cfRule type="beginsWith" dxfId="28" priority="44" stopIfTrue="1" operator="beginsWith" text="Not Functioning">
      <formula>LEFT(B2,LEN("Not Functioning"))="Not Functioning"</formula>
    </cfRule>
    <cfRule type="containsText" dxfId="27" priority="45" operator="containsText" text="Functioning">
      <formula>NOT(ISERROR(SEARCH("Functioning",B2)))</formula>
    </cfRule>
  </conditionalFormatting>
  <conditionalFormatting sqref="B17">
    <cfRule type="beginsWith" dxfId="26" priority="40" stopIfTrue="1" operator="beginsWith" text="Functioning At Risk">
      <formula>LEFT(B17,LEN("Functioning At Risk"))="Functioning At Risk"</formula>
    </cfRule>
    <cfRule type="beginsWith" dxfId="25" priority="41" stopIfTrue="1" operator="beginsWith" text="Not Functioning">
      <formula>LEFT(B17,LEN("Not Functioning"))="Not Functioning"</formula>
    </cfRule>
    <cfRule type="containsText" dxfId="24" priority="42" operator="containsText" text="Functioning">
      <formula>NOT(ISERROR(SEARCH("Functioning",B17)))</formula>
    </cfRule>
  </conditionalFormatting>
  <conditionalFormatting sqref="B27">
    <cfRule type="beginsWith" dxfId="23" priority="37" stopIfTrue="1" operator="beginsWith" text="Functioning At Risk">
      <formula>LEFT(B27,LEN("Functioning At Risk"))="Functioning At Risk"</formula>
    </cfRule>
    <cfRule type="beginsWith" dxfId="22" priority="38" stopIfTrue="1" operator="beginsWith" text="Not Functioning">
      <formula>LEFT(B27,LEN("Not Functioning"))="Not Functioning"</formula>
    </cfRule>
    <cfRule type="containsText" dxfId="21" priority="39" operator="containsText" text="Functioning">
      <formula>NOT(ISERROR(SEARCH("Functioning",B27)))</formula>
    </cfRule>
  </conditionalFormatting>
  <conditionalFormatting sqref="B36">
    <cfRule type="beginsWith" dxfId="20" priority="31" stopIfTrue="1" operator="beginsWith" text="Functioning At Risk">
      <formula>LEFT(B36,LEN("Functioning At Risk"))="Functioning At Risk"</formula>
    </cfRule>
    <cfRule type="beginsWith" dxfId="19" priority="32" stopIfTrue="1" operator="beginsWith" text="Not Functioning">
      <formula>LEFT(B36,LEN("Not Functioning"))="Not Functioning"</formula>
    </cfRule>
    <cfRule type="containsText" dxfId="18" priority="33" operator="containsText" text="Functioning">
      <formula>NOT(ISERROR(SEARCH("Functioning",B36)))</formula>
    </cfRule>
  </conditionalFormatting>
  <conditionalFormatting sqref="B62">
    <cfRule type="beginsWith" dxfId="17" priority="28" stopIfTrue="1" operator="beginsWith" text="Functioning At Risk">
      <formula>LEFT(B62,LEN("Functioning At Risk"))="Functioning At Risk"</formula>
    </cfRule>
    <cfRule type="beginsWith" dxfId="16" priority="29" stopIfTrue="1" operator="beginsWith" text="Not Functioning">
      <formula>LEFT(B62,LEN("Not Functioning"))="Not Functioning"</formula>
    </cfRule>
    <cfRule type="containsText" dxfId="15" priority="30" operator="containsText" text="Functioning">
      <formula>NOT(ISERROR(SEARCH("Functioning",B62)))</formula>
    </cfRule>
  </conditionalFormatting>
  <conditionalFormatting sqref="B73">
    <cfRule type="beginsWith" dxfId="14" priority="25" stopIfTrue="1" operator="beginsWith" text="Functioning At Risk">
      <formula>LEFT(B73,LEN("Functioning At Risk"))="Functioning At Risk"</formula>
    </cfRule>
    <cfRule type="beginsWith" dxfId="13" priority="26" stopIfTrue="1" operator="beginsWith" text="Not Functioning">
      <formula>LEFT(B73,LEN("Not Functioning"))="Not Functioning"</formula>
    </cfRule>
    <cfRule type="containsText" dxfId="12" priority="27" operator="containsText" text="Functioning">
      <formula>NOT(ISERROR(SEARCH("Functioning",B73)))</formula>
    </cfRule>
  </conditionalFormatting>
  <conditionalFormatting sqref="B76">
    <cfRule type="beginsWith" dxfId="11" priority="19" stopIfTrue="1" operator="beginsWith" text="Functioning At Risk">
      <formula>LEFT(B76,LEN("Functioning At Risk"))="Functioning At Risk"</formula>
    </cfRule>
    <cfRule type="beginsWith" dxfId="10" priority="20" stopIfTrue="1" operator="beginsWith" text="Not Functioning">
      <formula>LEFT(B76,LEN("Not Functioning"))="Not Functioning"</formula>
    </cfRule>
    <cfRule type="containsText" dxfId="9" priority="21" operator="containsText" text="Functioning">
      <formula>NOT(ISERROR(SEARCH("Functioning",B76)))</formula>
    </cfRule>
  </conditionalFormatting>
  <conditionalFormatting sqref="B5">
    <cfRule type="beginsWith" dxfId="8" priority="16" stopIfTrue="1" operator="beginsWith" text="Functioning At Risk">
      <formula>LEFT(B5,LEN("Functioning At Risk"))="Functioning At Risk"</formula>
    </cfRule>
    <cfRule type="beginsWith" dxfId="7" priority="17" stopIfTrue="1" operator="beginsWith" text="Not Functioning">
      <formula>LEFT(B5,LEN("Not Functioning"))="Not Functioning"</formula>
    </cfRule>
    <cfRule type="containsText" dxfId="6" priority="18" operator="containsText" text="Functioning">
      <formula>NOT(ISERROR(SEARCH("Functioning",B5)))</formula>
    </cfRule>
  </conditionalFormatting>
  <conditionalFormatting sqref="B6">
    <cfRule type="beginsWith" dxfId="5" priority="10" stopIfTrue="1" operator="beginsWith" text="Functioning At Risk">
      <formula>LEFT(B6,LEN("Functioning At Risk"))="Functioning At Risk"</formula>
    </cfRule>
    <cfRule type="beginsWith" dxfId="4" priority="11" stopIfTrue="1" operator="beginsWith" text="Not Functioning">
      <formula>LEFT(B6,LEN("Not Functioning"))="Not Functioning"</formula>
    </cfRule>
    <cfRule type="containsText" dxfId="3" priority="12" operator="containsText" text="Functioning">
      <formula>NOT(ISERROR(SEARCH("Functioning",B6)))</formula>
    </cfRule>
  </conditionalFormatting>
  <conditionalFormatting sqref="D9 B9">
    <cfRule type="beginsWith" dxfId="2" priority="1" stopIfTrue="1" operator="beginsWith" text="Functioning At Risk">
      <formula>LEFT(B9,LEN("Functioning At Risk"))="Functioning At Risk"</formula>
    </cfRule>
    <cfRule type="beginsWith" dxfId="1" priority="2" stopIfTrue="1" operator="beginsWith" text="Not Functioning">
      <formula>LEFT(B9,LEN("Not Functioning"))="Not Functioning"</formula>
    </cfRule>
    <cfRule type="containsText" dxfId="0" priority="3" operator="containsText" text="Functioning">
      <formula>NOT(ISERROR(SEARCH("Functioning",B9)))</formula>
    </cfRule>
  </conditionalFormatting>
  <pageMargins left="0.7" right="0.7" top="0.75" bottom="0.75" header="0.3" footer="0.3"/>
  <pageSetup orientation="portrait" r:id="rId1"/>
  <headerFooter>
    <oddHeader xml:space="preserve">&amp;LDate:
Investigators:&amp;C&amp;"-,Bold"&amp;12Wyoming Stream Quantification Tool 
Rapid Method Form
&amp;R&amp;U
</oddHeader>
    <oddFooter>&amp;CPage &amp;P&amp;  of &amp;N</oddFooter>
  </headerFooter>
  <rowBreaks count="2" manualBreakCount="2">
    <brk id="25" max="16383" man="1"/>
    <brk id="7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CJones</cp:lastModifiedBy>
  <cp:lastPrinted>2017-08-03T19:23:58Z</cp:lastPrinted>
  <dcterms:created xsi:type="dcterms:W3CDTF">2016-10-21T17:33:11Z</dcterms:created>
  <dcterms:modified xsi:type="dcterms:W3CDTF">2017-08-07T13:33:12Z</dcterms:modified>
</cp:coreProperties>
</file>