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omments4.xml" ContentType="application/vnd.openxmlformats-officedocument.spreadsheetml.comments+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omments5.xml" ContentType="application/vnd.openxmlformats-officedocument.spreadsheetml.comments+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omments6.xml" ContentType="application/vnd.openxmlformats-officedocument.spreadsheetml.comments+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comments7.xml" ContentType="application/vnd.openxmlformats-officedocument.spreadsheetml.comments+xml"/>
  <Override PartName="/xl/charts/chart12.xml" ContentType="application/vnd.openxmlformats-officedocument.drawingml.chart+xml"/>
  <Override PartName="/xl/charts/chart13.xml" ContentType="application/vnd.openxmlformats-officedocument.drawingml.chart+xml"/>
  <Override PartName="/xl/drawings/drawing9.xml" ContentType="application/vnd.openxmlformats-officedocument.drawing+xml"/>
  <Override PartName="/xl/comments8.xml" ContentType="application/vnd.openxmlformats-officedocument.spreadsheetml.comments+xml"/>
  <Override PartName="/xl/charts/chart14.xml" ContentType="application/vnd.openxmlformats-officedocument.drawingml.chart+xml"/>
  <Override PartName="/xl/charts/chart15.xml" ContentType="application/vnd.openxmlformats-officedocument.drawingml.chart+xml"/>
  <Override PartName="/xl/drawings/drawing10.xml" ContentType="application/vnd.openxmlformats-officedocument.drawing+xml"/>
  <Override PartName="/xl/comments9.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drawings/drawing11.xml" ContentType="application/vnd.openxmlformats-officedocument.drawing+xml"/>
  <Override PartName="/xl/comments10.xml" ContentType="application/vnd.openxmlformats-officedocument.spreadsheetml.comments+xml"/>
  <Override PartName="/xl/charts/chart18.xml" ContentType="application/vnd.openxmlformats-officedocument.drawingml.chart+xml"/>
  <Override PartName="/xl/charts/chart19.xml" ContentType="application/vnd.openxmlformats-officedocument.drawingml.chart+xml"/>
  <Override PartName="/xl/drawings/drawing12.xml" ContentType="application/vnd.openxmlformats-officedocument.drawing+xml"/>
  <Override PartName="/xl/comments11.xml" ContentType="application/vnd.openxmlformats-officedocument.spreadsheetml.comments+xml"/>
  <Override PartName="/xl/charts/chart20.xml" ContentType="application/vnd.openxmlformats-officedocument.drawingml.chart+xml"/>
  <Override PartName="/xl/charts/chart21.xml" ContentType="application/vnd.openxmlformats-officedocument.drawingml.chart+xml"/>
  <Override PartName="/xl/drawings/drawing13.xml" ContentType="application/vnd.openxmlformats-officedocument.drawing+xml"/>
  <Override PartName="/xl/comments12.xml" ContentType="application/vnd.openxmlformats-officedocument.spreadsheetml.comments+xml"/>
  <Override PartName="/xl/charts/chart22.xml" ContentType="application/vnd.openxmlformats-officedocument.drawingml.chart+xml"/>
  <Override PartName="/xl/charts/chart23.xml" ContentType="application/vnd.openxmlformats-officedocument.drawingml.chart+xml"/>
  <Override PartName="/xl/drawings/drawing14.xml" ContentType="application/vnd.openxmlformats-officedocument.drawing+xml"/>
  <Override PartName="/xl/comments13.xml" ContentType="application/vnd.openxmlformats-officedocument.spreadsheetml.comments+xml"/>
  <Override PartName="/xl/charts/chart24.xml" ContentType="application/vnd.openxmlformats-officedocument.drawingml.chart+xml"/>
  <Override PartName="/xl/charts/chart25.xml" ContentType="application/vnd.openxmlformats-officedocument.drawingml.chart+xml"/>
  <Override PartName="/xl/drawings/drawing15.xml" ContentType="application/vnd.openxmlformats-officedocument.drawing+xml"/>
  <Override PartName="/xl/comments14.xml" ContentType="application/vnd.openxmlformats-officedocument.spreadsheetml.comments+xml"/>
  <Override PartName="/xl/charts/chart26.xml" ContentType="application/vnd.openxmlformats-officedocument.drawingml.chart+xml"/>
  <Override PartName="/xl/charts/chart27.xml" ContentType="application/vnd.openxmlformats-officedocument.drawingml.chart+xml"/>
  <Override PartName="/xl/drawings/drawing16.xml" ContentType="application/vnd.openxmlformats-officedocument.drawing+xml"/>
  <Override PartName="/xl/comments15.xml" ContentType="application/vnd.openxmlformats-officedocument.spreadsheetml.comments+xml"/>
  <Override PartName="/xl/charts/chart28.xml" ContentType="application/vnd.openxmlformats-officedocument.drawingml.chart+xml"/>
  <Override PartName="/xl/charts/chart29.xml" ContentType="application/vnd.openxmlformats-officedocument.drawingml.chart+xml"/>
  <Override PartName="/xl/drawings/drawing17.xml" ContentType="application/vnd.openxmlformats-officedocument.drawing+xml"/>
  <Override PartName="/xl/comments16.xml" ContentType="application/vnd.openxmlformats-officedocument.spreadsheetml.comments+xml"/>
  <Override PartName="/xl/charts/chart30.xml" ContentType="application/vnd.openxmlformats-officedocument.drawingml.chart+xml"/>
  <Override PartName="/xl/charts/chart31.xml" ContentType="application/vnd.openxmlformats-officedocument.drawingml.chart+xml"/>
  <Override PartName="/xl/drawings/drawing18.xml" ContentType="application/vnd.openxmlformats-officedocument.drawing+xml"/>
  <Override PartName="/xl/comments17.xml" ContentType="application/vnd.openxmlformats-officedocument.spreadsheetml.comments+xml"/>
  <Override PartName="/xl/charts/chart32.xml" ContentType="application/vnd.openxmlformats-officedocument.drawingml.chart+xml"/>
  <Override PartName="/xl/charts/chart33.xml" ContentType="application/vnd.openxmlformats-officedocument.drawingml.chart+xml"/>
  <Override PartName="/xl/drawings/drawing19.xml" ContentType="application/vnd.openxmlformats-officedocument.drawing+xml"/>
  <Override PartName="/xl/comments18.xml" ContentType="application/vnd.openxmlformats-officedocument.spreadsheetml.comments+xml"/>
  <Override PartName="/xl/charts/chart34.xml" ContentType="application/vnd.openxmlformats-officedocument.drawingml.chart+xml"/>
  <Override PartName="/xl/charts/chart35.xml" ContentType="application/vnd.openxmlformats-officedocument.drawingml.chart+xml"/>
  <Override PartName="/xl/drawings/drawing20.xml" ContentType="application/vnd.openxmlformats-officedocument.drawing+xml"/>
  <Override PartName="/xl/comments19.xml" ContentType="application/vnd.openxmlformats-officedocument.spreadsheetml.comments+xml"/>
  <Override PartName="/xl/charts/chart36.xml" ContentType="application/vnd.openxmlformats-officedocument.drawingml.chart+xml"/>
  <Override PartName="/xl/charts/chart37.xml" ContentType="application/vnd.openxmlformats-officedocument.drawingml.chart+xml"/>
  <Override PartName="/xl/drawings/drawing21.xml" ContentType="application/vnd.openxmlformats-officedocument.drawing+xml"/>
  <Override PartName="/xl/comments20.xml" ContentType="application/vnd.openxmlformats-officedocument.spreadsheetml.comments+xml"/>
  <Override PartName="/xl/charts/chart38.xml" ContentType="application/vnd.openxmlformats-officedocument.drawingml.chart+xml"/>
  <Override PartName="/xl/charts/chart3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55" yWindow="-120" windowWidth="38520" windowHeight="12015" tabRatio="831"/>
  </bookViews>
  <sheets>
    <sheet name="Instructions" sheetId="49" r:id="rId1"/>
    <sheet name="Bank Summary" sheetId="1" r:id="rId2"/>
    <sheet name="BK # 1 - BEHI" sheetId="8" r:id="rId3"/>
    <sheet name="BK # 1 - NBS" sheetId="36" r:id="rId4"/>
    <sheet name="BK # 2 - BEHI" sheetId="10" r:id="rId5"/>
    <sheet name="BK # 2 - NBS" sheetId="30" r:id="rId6"/>
    <sheet name="BK # 3 - BEHI" sheetId="11" r:id="rId7"/>
    <sheet name="BK # 3 - NBS" sheetId="31" r:id="rId8"/>
    <sheet name="BK # 4 - BEHI" sheetId="12" r:id="rId9"/>
    <sheet name="BK # 4 - NBS" sheetId="32" r:id="rId10"/>
    <sheet name="BK # 5 - BEHI" sheetId="13" r:id="rId11"/>
    <sheet name="BK # 5 - NBS" sheetId="33" r:id="rId12"/>
    <sheet name="BK # 6 - BEHI" sheetId="14" r:id="rId13"/>
    <sheet name="BK # 6 - NBS" sheetId="34" r:id="rId14"/>
    <sheet name="BK # 7 - BEHI" sheetId="15" r:id="rId15"/>
    <sheet name="BK # 7 - NBS" sheetId="35" r:id="rId16"/>
    <sheet name="BK # 8 - BEHI" sheetId="16" r:id="rId17"/>
    <sheet name="BK # 8 - NBS" sheetId="29" r:id="rId18"/>
    <sheet name="BK # 9 - BEHI" sheetId="17" r:id="rId19"/>
    <sheet name="BK # 9 - NBS" sheetId="37" r:id="rId20"/>
    <sheet name="BK # 10 - BEHI" sheetId="18" r:id="rId21"/>
    <sheet name="BK # 10 - NBS" sheetId="38" r:id="rId22"/>
    <sheet name="BK # 11 - BEHI" sheetId="19" r:id="rId23"/>
    <sheet name="BK # 11 - NBS" sheetId="39" r:id="rId24"/>
    <sheet name="BK # 12 - BEHI" sheetId="20" r:id="rId25"/>
    <sheet name="BK # 12 - NBS" sheetId="40" r:id="rId26"/>
    <sheet name="BK # 13 - BEHI" sheetId="21" r:id="rId27"/>
    <sheet name="BK # 13 - NBS" sheetId="41" r:id="rId28"/>
    <sheet name="BK # 14 - BEHI" sheetId="22" r:id="rId29"/>
    <sheet name="BK # 14 - NBS" sheetId="42" r:id="rId30"/>
    <sheet name="BK # 15 - BEHI" sheetId="23" r:id="rId31"/>
    <sheet name="BK # 15 - NBS" sheetId="43" r:id="rId32"/>
    <sheet name="BK # 16 - BEHI" sheetId="24" r:id="rId33"/>
    <sheet name="BK # 16 - NBS" sheetId="44" r:id="rId34"/>
    <sheet name="BK # 17 - BEHI" sheetId="25" r:id="rId35"/>
    <sheet name="BK # 17 - NBS" sheetId="45" r:id="rId36"/>
    <sheet name="BK # 18 - BEHI" sheetId="26" r:id="rId37"/>
    <sheet name="BK # 18 - NBS" sheetId="46" r:id="rId38"/>
    <sheet name="BK # 19 - BEHI" sheetId="27" r:id="rId39"/>
    <sheet name="BK # 19 - NBS" sheetId="47" r:id="rId40"/>
    <sheet name="BK # 20 - BEHI" sheetId="28" r:id="rId41"/>
    <sheet name="BK # 20 - NBS" sheetId="48" r:id="rId42"/>
    <sheet name="Erosion Rates" sheetId="2" r:id="rId43"/>
  </sheets>
  <definedNames>
    <definedName name="firstd" localSheetId="3">#REF!</definedName>
    <definedName name="firstd" localSheetId="21">#REF!</definedName>
    <definedName name="firstd" localSheetId="23">#REF!</definedName>
    <definedName name="firstd" localSheetId="25">#REF!</definedName>
    <definedName name="firstd" localSheetId="27">#REF!</definedName>
    <definedName name="firstd" localSheetId="29">#REF!</definedName>
    <definedName name="firstd" localSheetId="31">#REF!</definedName>
    <definedName name="firstd" localSheetId="33">#REF!</definedName>
    <definedName name="firstd" localSheetId="35">#REF!</definedName>
    <definedName name="firstd" localSheetId="37">#REF!</definedName>
    <definedName name="firstd" localSheetId="39">#REF!</definedName>
    <definedName name="firstd" localSheetId="5">#REF!</definedName>
    <definedName name="firstd" localSheetId="41">#REF!</definedName>
    <definedName name="firstd" localSheetId="7">#REF!</definedName>
    <definedName name="firstd" localSheetId="9">#REF!</definedName>
    <definedName name="firstd" localSheetId="11">#REF!</definedName>
    <definedName name="firstd" localSheetId="13">#REF!</definedName>
    <definedName name="firstd" localSheetId="15">#REF!</definedName>
    <definedName name="firstd" localSheetId="19">#REF!</definedName>
    <definedName name="firstd">#REF!</definedName>
    <definedName name="firstgh" localSheetId="3">#REF!</definedName>
    <definedName name="firstgh" localSheetId="21">#REF!</definedName>
    <definedName name="firstgh" localSheetId="23">#REF!</definedName>
    <definedName name="firstgh" localSheetId="25">#REF!</definedName>
    <definedName name="firstgh" localSheetId="27">#REF!</definedName>
    <definedName name="firstgh" localSheetId="29">#REF!</definedName>
    <definedName name="firstgh" localSheetId="31">#REF!</definedName>
    <definedName name="firstgh" localSheetId="33">#REF!</definedName>
    <definedName name="firstgh" localSheetId="35">#REF!</definedName>
    <definedName name="firstgh" localSheetId="37">#REF!</definedName>
    <definedName name="firstgh" localSheetId="39">#REF!</definedName>
    <definedName name="firstgh" localSheetId="5">#REF!</definedName>
    <definedName name="firstgh" localSheetId="41">#REF!</definedName>
    <definedName name="firstgh" localSheetId="7">#REF!</definedName>
    <definedName name="firstgh" localSheetId="9">#REF!</definedName>
    <definedName name="firstgh" localSheetId="11">#REF!</definedName>
    <definedName name="firstgh" localSheetId="13">#REF!</definedName>
    <definedName name="firstgh" localSheetId="15">#REF!</definedName>
    <definedName name="firstgh" localSheetId="19">#REF!</definedName>
    <definedName name="firstgh">#REF!</definedName>
    <definedName name="firstp" localSheetId="3">#REF!</definedName>
    <definedName name="firstp" localSheetId="21">#REF!</definedName>
    <definedName name="firstp" localSheetId="23">#REF!</definedName>
    <definedName name="firstp" localSheetId="25">#REF!</definedName>
    <definedName name="firstp" localSheetId="27">#REF!</definedName>
    <definedName name="firstp" localSheetId="29">#REF!</definedName>
    <definedName name="firstp" localSheetId="31">#REF!</definedName>
    <definedName name="firstp" localSheetId="33">#REF!</definedName>
    <definedName name="firstp" localSheetId="35">#REF!</definedName>
    <definedName name="firstp" localSheetId="37">#REF!</definedName>
    <definedName name="firstp" localSheetId="39">#REF!</definedName>
    <definedName name="firstp" localSheetId="5">#REF!</definedName>
    <definedName name="firstp" localSheetId="41">#REF!</definedName>
    <definedName name="firstp" localSheetId="7">#REF!</definedName>
    <definedName name="firstp" localSheetId="9">#REF!</definedName>
    <definedName name="firstp" localSheetId="11">#REF!</definedName>
    <definedName name="firstp" localSheetId="13">#REF!</definedName>
    <definedName name="firstp" localSheetId="15">#REF!</definedName>
    <definedName name="firstp" localSheetId="19">#REF!</definedName>
    <definedName name="firstp">#REF!</definedName>
    <definedName name="firstq" localSheetId="3">#REF!</definedName>
    <definedName name="firstq" localSheetId="21">#REF!</definedName>
    <definedName name="firstq" localSheetId="23">#REF!</definedName>
    <definedName name="firstq" localSheetId="25">#REF!</definedName>
    <definedName name="firstq" localSheetId="27">#REF!</definedName>
    <definedName name="firstq" localSheetId="29">#REF!</definedName>
    <definedName name="firstq" localSheetId="31">#REF!</definedName>
    <definedName name="firstq" localSheetId="33">#REF!</definedName>
    <definedName name="firstq" localSheetId="35">#REF!</definedName>
    <definedName name="firstq" localSheetId="37">#REF!</definedName>
    <definedName name="firstq" localSheetId="39">#REF!</definedName>
    <definedName name="firstq" localSheetId="5">#REF!</definedName>
    <definedName name="firstq" localSheetId="41">#REF!</definedName>
    <definedName name="firstq" localSheetId="7">#REF!</definedName>
    <definedName name="firstq" localSheetId="9">#REF!</definedName>
    <definedName name="firstq" localSheetId="11">#REF!</definedName>
    <definedName name="firstq" localSheetId="13">#REF!</definedName>
    <definedName name="firstq" localSheetId="15">#REF!</definedName>
    <definedName name="firstq" localSheetId="19">#REF!</definedName>
    <definedName name="firstq">#REF!</definedName>
    <definedName name="firstv" localSheetId="3">#REF!</definedName>
    <definedName name="firstv" localSheetId="21">#REF!</definedName>
    <definedName name="firstv" localSheetId="23">#REF!</definedName>
    <definedName name="firstv" localSheetId="25">#REF!</definedName>
    <definedName name="firstv" localSheetId="27">#REF!</definedName>
    <definedName name="firstv" localSheetId="29">#REF!</definedName>
    <definedName name="firstv" localSheetId="31">#REF!</definedName>
    <definedName name="firstv" localSheetId="33">#REF!</definedName>
    <definedName name="firstv" localSheetId="35">#REF!</definedName>
    <definedName name="firstv" localSheetId="37">#REF!</definedName>
    <definedName name="firstv" localSheetId="39">#REF!</definedName>
    <definedName name="firstv" localSheetId="5">#REF!</definedName>
    <definedName name="firstv" localSheetId="41">#REF!</definedName>
    <definedName name="firstv" localSheetId="7">#REF!</definedName>
    <definedName name="firstv" localSheetId="9">#REF!</definedName>
    <definedName name="firstv" localSheetId="11">#REF!</definedName>
    <definedName name="firstv" localSheetId="13">#REF!</definedName>
    <definedName name="firstv" localSheetId="15">#REF!</definedName>
    <definedName name="firstv" localSheetId="19">#REF!</definedName>
    <definedName name="firstv">#REF!</definedName>
    <definedName name="firstw" localSheetId="3">#REF!</definedName>
    <definedName name="firstw" localSheetId="21">#REF!</definedName>
    <definedName name="firstw" localSheetId="23">#REF!</definedName>
    <definedName name="firstw" localSheetId="25">#REF!</definedName>
    <definedName name="firstw" localSheetId="27">#REF!</definedName>
    <definedName name="firstw" localSheetId="29">#REF!</definedName>
    <definedName name="firstw" localSheetId="31">#REF!</definedName>
    <definedName name="firstw" localSheetId="33">#REF!</definedName>
    <definedName name="firstw" localSheetId="35">#REF!</definedName>
    <definedName name="firstw" localSheetId="37">#REF!</definedName>
    <definedName name="firstw" localSheetId="39">#REF!</definedName>
    <definedName name="firstw" localSheetId="5">#REF!</definedName>
    <definedName name="firstw" localSheetId="41">#REF!</definedName>
    <definedName name="firstw" localSheetId="7">#REF!</definedName>
    <definedName name="firstw" localSheetId="9">#REF!</definedName>
    <definedName name="firstw" localSheetId="11">#REF!</definedName>
    <definedName name="firstw" localSheetId="13">#REF!</definedName>
    <definedName name="firstw" localSheetId="15">#REF!</definedName>
    <definedName name="firstw" localSheetId="19">#REF!</definedName>
    <definedName name="firstw">#REF!</definedName>
    <definedName name="firstxs" localSheetId="3">#REF!</definedName>
    <definedName name="firstxs" localSheetId="21">#REF!</definedName>
    <definedName name="firstxs" localSheetId="23">#REF!</definedName>
    <definedName name="firstxs" localSheetId="25">#REF!</definedName>
    <definedName name="firstxs" localSheetId="27">#REF!</definedName>
    <definedName name="firstxs" localSheetId="29">#REF!</definedName>
    <definedName name="firstxs" localSheetId="31">#REF!</definedName>
    <definedName name="firstxs" localSheetId="33">#REF!</definedName>
    <definedName name="firstxs" localSheetId="35">#REF!</definedName>
    <definedName name="firstxs" localSheetId="37">#REF!</definedName>
    <definedName name="firstxs" localSheetId="39">#REF!</definedName>
    <definedName name="firstxs" localSheetId="5">#REF!</definedName>
    <definedName name="firstxs" localSheetId="41">#REF!</definedName>
    <definedName name="firstxs" localSheetId="7">#REF!</definedName>
    <definedName name="firstxs" localSheetId="9">#REF!</definedName>
    <definedName name="firstxs" localSheetId="11">#REF!</definedName>
    <definedName name="firstxs" localSheetId="13">#REF!</definedName>
    <definedName name="firstxs" localSheetId="15">#REF!</definedName>
    <definedName name="firstxs" localSheetId="19">#REF!</definedName>
    <definedName name="firstxs">#REF!</definedName>
    <definedName name="firsty" localSheetId="3">#REF!</definedName>
    <definedName name="firsty" localSheetId="21">#REF!</definedName>
    <definedName name="firsty" localSheetId="23">#REF!</definedName>
    <definedName name="firsty" localSheetId="25">#REF!</definedName>
    <definedName name="firsty" localSheetId="27">#REF!</definedName>
    <definedName name="firsty" localSheetId="29">#REF!</definedName>
    <definedName name="firsty" localSheetId="31">#REF!</definedName>
    <definedName name="firsty" localSheetId="33">#REF!</definedName>
    <definedName name="firsty" localSheetId="35">#REF!</definedName>
    <definedName name="firsty" localSheetId="37">#REF!</definedName>
    <definedName name="firsty" localSheetId="39">#REF!</definedName>
    <definedName name="firsty" localSheetId="5">#REF!</definedName>
    <definedName name="firsty" localSheetId="41">#REF!</definedName>
    <definedName name="firsty" localSheetId="7">#REF!</definedName>
    <definedName name="firsty" localSheetId="9">#REF!</definedName>
    <definedName name="firsty" localSheetId="11">#REF!</definedName>
    <definedName name="firsty" localSheetId="13">#REF!</definedName>
    <definedName name="firsty" localSheetId="15">#REF!</definedName>
    <definedName name="firsty" localSheetId="19">#REF!</definedName>
    <definedName name="firsty">#REF!</definedName>
    <definedName name="lastd" localSheetId="3">#REF!</definedName>
    <definedName name="lastd" localSheetId="21">#REF!</definedName>
    <definedName name="lastd" localSheetId="23">#REF!</definedName>
    <definedName name="lastd" localSheetId="25">#REF!</definedName>
    <definedName name="lastd" localSheetId="27">#REF!</definedName>
    <definedName name="lastd" localSheetId="29">#REF!</definedName>
    <definedName name="lastd" localSheetId="31">#REF!</definedName>
    <definedName name="lastd" localSheetId="33">#REF!</definedName>
    <definedName name="lastd" localSheetId="35">#REF!</definedName>
    <definedName name="lastd" localSheetId="37">#REF!</definedName>
    <definedName name="lastd" localSheetId="39">#REF!</definedName>
    <definedName name="lastd" localSheetId="5">#REF!</definedName>
    <definedName name="lastd" localSheetId="41">#REF!</definedName>
    <definedName name="lastd" localSheetId="7">#REF!</definedName>
    <definedName name="lastd" localSheetId="9">#REF!</definedName>
    <definedName name="lastd" localSheetId="11">#REF!</definedName>
    <definedName name="lastd" localSheetId="13">#REF!</definedName>
    <definedName name="lastd" localSheetId="15">#REF!</definedName>
    <definedName name="lastd" localSheetId="19">#REF!</definedName>
    <definedName name="lastd">#REF!</definedName>
    <definedName name="lastgh" localSheetId="3">#REF!</definedName>
    <definedName name="lastgh" localSheetId="21">#REF!</definedName>
    <definedName name="lastgh" localSheetId="23">#REF!</definedName>
    <definedName name="lastgh" localSheetId="25">#REF!</definedName>
    <definedName name="lastgh" localSheetId="27">#REF!</definedName>
    <definedName name="lastgh" localSheetId="29">#REF!</definedName>
    <definedName name="lastgh" localSheetId="31">#REF!</definedName>
    <definedName name="lastgh" localSheetId="33">#REF!</definedName>
    <definedName name="lastgh" localSheetId="35">#REF!</definedName>
    <definedName name="lastgh" localSheetId="37">#REF!</definedName>
    <definedName name="lastgh" localSheetId="39">#REF!</definedName>
    <definedName name="lastgh" localSheetId="5">#REF!</definedName>
    <definedName name="lastgh" localSheetId="41">#REF!</definedName>
    <definedName name="lastgh" localSheetId="7">#REF!</definedName>
    <definedName name="lastgh" localSheetId="9">#REF!</definedName>
    <definedName name="lastgh" localSheetId="11">#REF!</definedName>
    <definedName name="lastgh" localSheetId="13">#REF!</definedName>
    <definedName name="lastgh" localSheetId="15">#REF!</definedName>
    <definedName name="lastgh" localSheetId="19">#REF!</definedName>
    <definedName name="lastgh">#REF!</definedName>
    <definedName name="lastp" localSheetId="3">#REF!</definedName>
    <definedName name="lastp" localSheetId="21">#REF!</definedName>
    <definedName name="lastp" localSheetId="23">#REF!</definedName>
    <definedName name="lastp" localSheetId="25">#REF!</definedName>
    <definedName name="lastp" localSheetId="27">#REF!</definedName>
    <definedName name="lastp" localSheetId="29">#REF!</definedName>
    <definedName name="lastp" localSheetId="31">#REF!</definedName>
    <definedName name="lastp" localSheetId="33">#REF!</definedName>
    <definedName name="lastp" localSheetId="35">#REF!</definedName>
    <definedName name="lastp" localSheetId="37">#REF!</definedName>
    <definedName name="lastp" localSheetId="39">#REF!</definedName>
    <definedName name="lastp" localSheetId="5">#REF!</definedName>
    <definedName name="lastp" localSheetId="41">#REF!</definedName>
    <definedName name="lastp" localSheetId="7">#REF!</definedName>
    <definedName name="lastp" localSheetId="9">#REF!</definedName>
    <definedName name="lastp" localSheetId="11">#REF!</definedName>
    <definedName name="lastp" localSheetId="13">#REF!</definedName>
    <definedName name="lastp" localSheetId="15">#REF!</definedName>
    <definedName name="lastp" localSheetId="19">#REF!</definedName>
    <definedName name="lastp">#REF!</definedName>
    <definedName name="lastq" localSheetId="3">#REF!</definedName>
    <definedName name="lastq" localSheetId="21">#REF!</definedName>
    <definedName name="lastq" localSheetId="23">#REF!</definedName>
    <definedName name="lastq" localSheetId="25">#REF!</definedName>
    <definedName name="lastq" localSheetId="27">#REF!</definedName>
    <definedName name="lastq" localSheetId="29">#REF!</definedName>
    <definedName name="lastq" localSheetId="31">#REF!</definedName>
    <definedName name="lastq" localSheetId="33">#REF!</definedName>
    <definedName name="lastq" localSheetId="35">#REF!</definedName>
    <definedName name="lastq" localSheetId="37">#REF!</definedName>
    <definedName name="lastq" localSheetId="39">#REF!</definedName>
    <definedName name="lastq" localSheetId="5">#REF!</definedName>
    <definedName name="lastq" localSheetId="41">#REF!</definedName>
    <definedName name="lastq" localSheetId="7">#REF!</definedName>
    <definedName name="lastq" localSheetId="9">#REF!</definedName>
    <definedName name="lastq" localSheetId="11">#REF!</definedName>
    <definedName name="lastq" localSheetId="13">#REF!</definedName>
    <definedName name="lastq" localSheetId="15">#REF!</definedName>
    <definedName name="lastq" localSheetId="19">#REF!</definedName>
    <definedName name="lastq">#REF!</definedName>
    <definedName name="lastv" localSheetId="3">#REF!</definedName>
    <definedName name="lastv" localSheetId="21">#REF!</definedName>
    <definedName name="lastv" localSheetId="23">#REF!</definedName>
    <definedName name="lastv" localSheetId="25">#REF!</definedName>
    <definedName name="lastv" localSheetId="27">#REF!</definedName>
    <definedName name="lastv" localSheetId="29">#REF!</definedName>
    <definedName name="lastv" localSheetId="31">#REF!</definedName>
    <definedName name="lastv" localSheetId="33">#REF!</definedName>
    <definedName name="lastv" localSheetId="35">#REF!</definedName>
    <definedName name="lastv" localSheetId="37">#REF!</definedName>
    <definedName name="lastv" localSheetId="39">#REF!</definedName>
    <definedName name="lastv" localSheetId="5">#REF!</definedName>
    <definedName name="lastv" localSheetId="41">#REF!</definedName>
    <definedName name="lastv" localSheetId="7">#REF!</definedName>
    <definedName name="lastv" localSheetId="9">#REF!</definedName>
    <definedName name="lastv" localSheetId="11">#REF!</definedName>
    <definedName name="lastv" localSheetId="13">#REF!</definedName>
    <definedName name="lastv" localSheetId="15">#REF!</definedName>
    <definedName name="lastv" localSheetId="19">#REF!</definedName>
    <definedName name="lastv">#REF!</definedName>
    <definedName name="lastw" localSheetId="3">#REF!</definedName>
    <definedName name="lastw" localSheetId="21">#REF!</definedName>
    <definedName name="lastw" localSheetId="23">#REF!</definedName>
    <definedName name="lastw" localSheetId="25">#REF!</definedName>
    <definedName name="lastw" localSheetId="27">#REF!</definedName>
    <definedName name="lastw" localSheetId="29">#REF!</definedName>
    <definedName name="lastw" localSheetId="31">#REF!</definedName>
    <definedName name="lastw" localSheetId="33">#REF!</definedName>
    <definedName name="lastw" localSheetId="35">#REF!</definedName>
    <definedName name="lastw" localSheetId="37">#REF!</definedName>
    <definedName name="lastw" localSheetId="39">#REF!</definedName>
    <definedName name="lastw" localSheetId="5">#REF!</definedName>
    <definedName name="lastw" localSheetId="41">#REF!</definedName>
    <definedName name="lastw" localSheetId="7">#REF!</definedName>
    <definedName name="lastw" localSheetId="9">#REF!</definedName>
    <definedName name="lastw" localSheetId="11">#REF!</definedName>
    <definedName name="lastw" localSheetId="13">#REF!</definedName>
    <definedName name="lastw" localSheetId="15">#REF!</definedName>
    <definedName name="lastw" localSheetId="19">#REF!</definedName>
    <definedName name="lastw">#REF!</definedName>
    <definedName name="lastxs" localSheetId="3">#REF!</definedName>
    <definedName name="lastxs" localSheetId="21">#REF!</definedName>
    <definedName name="lastxs" localSheetId="23">#REF!</definedName>
    <definedName name="lastxs" localSheetId="25">#REF!</definedName>
    <definedName name="lastxs" localSheetId="27">#REF!</definedName>
    <definedName name="lastxs" localSheetId="29">#REF!</definedName>
    <definedName name="lastxs" localSheetId="31">#REF!</definedName>
    <definedName name="lastxs" localSheetId="33">#REF!</definedName>
    <definedName name="lastxs" localSheetId="35">#REF!</definedName>
    <definedName name="lastxs" localSheetId="37">#REF!</definedName>
    <definedName name="lastxs" localSheetId="39">#REF!</definedName>
    <definedName name="lastxs" localSheetId="5">#REF!</definedName>
    <definedName name="lastxs" localSheetId="41">#REF!</definedName>
    <definedName name="lastxs" localSheetId="7">#REF!</definedName>
    <definedName name="lastxs" localSheetId="9">#REF!</definedName>
    <definedName name="lastxs" localSheetId="11">#REF!</definedName>
    <definedName name="lastxs" localSheetId="13">#REF!</definedName>
    <definedName name="lastxs" localSheetId="15">#REF!</definedName>
    <definedName name="lastxs" localSheetId="19">#REF!</definedName>
    <definedName name="lastxs">#REF!</definedName>
    <definedName name="lasty" localSheetId="3">#REF!</definedName>
    <definedName name="lasty" localSheetId="21">#REF!</definedName>
    <definedName name="lasty" localSheetId="23">#REF!</definedName>
    <definedName name="lasty" localSheetId="25">#REF!</definedName>
    <definedName name="lasty" localSheetId="27">#REF!</definedName>
    <definedName name="lasty" localSheetId="29">#REF!</definedName>
    <definedName name="lasty" localSheetId="31">#REF!</definedName>
    <definedName name="lasty" localSheetId="33">#REF!</definedName>
    <definedName name="lasty" localSheetId="35">#REF!</definedName>
    <definedName name="lasty" localSheetId="37">#REF!</definedName>
    <definedName name="lasty" localSheetId="39">#REF!</definedName>
    <definedName name="lasty" localSheetId="5">#REF!</definedName>
    <definedName name="lasty" localSheetId="41">#REF!</definedName>
    <definedName name="lasty" localSheetId="7">#REF!</definedName>
    <definedName name="lasty" localSheetId="9">#REF!</definedName>
    <definedName name="lasty" localSheetId="11">#REF!</definedName>
    <definedName name="lasty" localSheetId="13">#REF!</definedName>
    <definedName name="lasty" localSheetId="15">#REF!</definedName>
    <definedName name="lasty" localSheetId="19">#REF!</definedName>
    <definedName name="lasty">#REF!</definedName>
    <definedName name="_xlnm.Print_Area" localSheetId="1">'Bank Summary'!$A$2:$L$46</definedName>
    <definedName name="_xlnm.Print_Area" localSheetId="2">'BK # 1 - BEHI'!$A$2:$BH$55</definedName>
    <definedName name="_xlnm.Print_Area" localSheetId="3">'BK # 1 - NBS'!$A$2:$J$52</definedName>
    <definedName name="_xlnm.Print_Area" localSheetId="20">'BK # 10 - BEHI'!$A$2:$BH$55</definedName>
    <definedName name="_xlnm.Print_Area" localSheetId="21">'BK # 10 - NBS'!$A$2:$J$52</definedName>
    <definedName name="_xlnm.Print_Area" localSheetId="22">'BK # 11 - BEHI'!$A$2:$BH$55</definedName>
    <definedName name="_xlnm.Print_Area" localSheetId="23">'BK # 11 - NBS'!$A$2:$J$52</definedName>
    <definedName name="_xlnm.Print_Area" localSheetId="24">'BK # 12 - BEHI'!$A$2:$BH$55</definedName>
    <definedName name="_xlnm.Print_Area" localSheetId="25">'BK # 12 - NBS'!$A$2:$J$52</definedName>
    <definedName name="_xlnm.Print_Area" localSheetId="26">'BK # 13 - BEHI'!$A$2:$BH$55</definedName>
    <definedName name="_xlnm.Print_Area" localSheetId="27">'BK # 13 - NBS'!$A$2:$J$52</definedName>
    <definedName name="_xlnm.Print_Area" localSheetId="28">'BK # 14 - BEHI'!$A$2:$BH$55</definedName>
    <definedName name="_xlnm.Print_Area" localSheetId="29">'BK # 14 - NBS'!$A$2:$J$52</definedName>
    <definedName name="_xlnm.Print_Area" localSheetId="30">'BK # 15 - BEHI'!$A$2:$BH$55</definedName>
    <definedName name="_xlnm.Print_Area" localSheetId="31">'BK # 15 - NBS'!$A$2:$J$52</definedName>
    <definedName name="_xlnm.Print_Area" localSheetId="32">'BK # 16 - BEHI'!$A$2:$BH$55</definedName>
    <definedName name="_xlnm.Print_Area" localSheetId="33">'BK # 16 - NBS'!$A$2:$J$52</definedName>
    <definedName name="_xlnm.Print_Area" localSheetId="34">'BK # 17 - BEHI'!$A$2:$BH$55</definedName>
    <definedName name="_xlnm.Print_Area" localSheetId="35">'BK # 17 - NBS'!$A$2:$J$52</definedName>
    <definedName name="_xlnm.Print_Area" localSheetId="36">'BK # 18 - BEHI'!$A$2:$BH$55</definedName>
    <definedName name="_xlnm.Print_Area" localSheetId="37">'BK # 18 - NBS'!$A$2:$J$52</definedName>
    <definedName name="_xlnm.Print_Area" localSheetId="38">'BK # 19 - BEHI'!$A$2:$BH$55</definedName>
    <definedName name="_xlnm.Print_Area" localSheetId="39">'BK # 19 - NBS'!$A$2:$J$52</definedName>
    <definedName name="_xlnm.Print_Area" localSheetId="4">'BK # 2 - BEHI'!$A$2:$BH$55</definedName>
    <definedName name="_xlnm.Print_Area" localSheetId="5">'BK # 2 - NBS'!$A$2:$J$52</definedName>
    <definedName name="_xlnm.Print_Area" localSheetId="40">'BK # 20 - BEHI'!$A$2:$BH$55</definedName>
    <definedName name="_xlnm.Print_Area" localSheetId="41">'BK # 20 - NBS'!$A$2:$J$52</definedName>
    <definedName name="_xlnm.Print_Area" localSheetId="6">'BK # 3 - BEHI'!$A$2:$BH$55</definedName>
    <definedName name="_xlnm.Print_Area" localSheetId="7">'BK # 3 - NBS'!$A$2:$J$52</definedName>
    <definedName name="_xlnm.Print_Area" localSheetId="8">'BK # 4 - BEHI'!$A$2:$BH$55</definedName>
    <definedName name="_xlnm.Print_Area" localSheetId="9">'BK # 4 - NBS'!$A$2:$J$52</definedName>
    <definedName name="_xlnm.Print_Area" localSheetId="10">'BK # 5 - BEHI'!$A$2:$BH$55</definedName>
    <definedName name="_xlnm.Print_Area" localSheetId="11">'BK # 5 - NBS'!$A$2:$J$52</definedName>
    <definedName name="_xlnm.Print_Area" localSheetId="12">'BK # 6 - BEHI'!$A$2:$BH$55</definedName>
    <definedName name="_xlnm.Print_Area" localSheetId="13">'BK # 6 - NBS'!$A$2:$J$52</definedName>
    <definedName name="_xlnm.Print_Area" localSheetId="14">'BK # 7 - BEHI'!$A$2:$BH$55</definedName>
    <definedName name="_xlnm.Print_Area" localSheetId="15">'BK # 7 - NBS'!$A$2:$J$52</definedName>
    <definedName name="_xlnm.Print_Area" localSheetId="16">'BK # 8 - BEHI'!$A$2:$BH$55</definedName>
    <definedName name="_xlnm.Print_Area" localSheetId="17">'BK # 8 - NBS'!$A$2:$J$52</definedName>
    <definedName name="_xlnm.Print_Area" localSheetId="18">'BK # 9 - BEHI'!$A$2:$BH$55</definedName>
    <definedName name="_xlnm.Print_Area" localSheetId="19">'BK # 9 - NBS'!$A$2:$J$52</definedName>
    <definedName name="_xlnm.Print_Titles" localSheetId="1">'Bank Summary'!$3:$5</definedName>
  </definedNames>
  <calcPr calcId="145621"/>
</workbook>
</file>

<file path=xl/calcChain.xml><?xml version="1.0" encoding="utf-8"?>
<calcChain xmlns="http://schemas.openxmlformats.org/spreadsheetml/2006/main">
  <c r="H8" i="1" l="1"/>
  <c r="H10" i="1"/>
  <c r="H12" i="1"/>
  <c r="H14" i="1"/>
  <c r="H16" i="1"/>
  <c r="H18" i="1"/>
  <c r="H20" i="1"/>
  <c r="H22" i="1"/>
  <c r="H24" i="1"/>
  <c r="H26" i="1"/>
  <c r="H28" i="1"/>
  <c r="H30" i="1"/>
  <c r="H32" i="1"/>
  <c r="H34" i="1"/>
  <c r="H36" i="1"/>
  <c r="H38" i="1"/>
  <c r="H40" i="1"/>
  <c r="H42" i="1"/>
  <c r="H44" i="1"/>
  <c r="I52" i="48" l="1"/>
  <c r="E41" i="48"/>
  <c r="J37" i="48"/>
  <c r="I37" i="48"/>
  <c r="F32" i="48"/>
  <c r="E32" i="48"/>
  <c r="F28" i="48"/>
  <c r="E28" i="48"/>
  <c r="F24" i="48"/>
  <c r="E24" i="48"/>
  <c r="F20" i="48"/>
  <c r="E20" i="48"/>
  <c r="I52" i="47"/>
  <c r="E41" i="47"/>
  <c r="J37" i="47"/>
  <c r="I37" i="47"/>
  <c r="F32" i="47"/>
  <c r="E32" i="47"/>
  <c r="F28" i="47"/>
  <c r="E28" i="47"/>
  <c r="F24" i="47"/>
  <c r="E24" i="47"/>
  <c r="F20" i="47"/>
  <c r="E20" i="47"/>
  <c r="I52" i="46"/>
  <c r="E41" i="46"/>
  <c r="J37" i="46"/>
  <c r="I37" i="46"/>
  <c r="F32" i="46"/>
  <c r="E32" i="46"/>
  <c r="F28" i="46"/>
  <c r="E28" i="46"/>
  <c r="F24" i="46"/>
  <c r="E24" i="46"/>
  <c r="F20" i="46"/>
  <c r="E20" i="46"/>
  <c r="I52" i="45"/>
  <c r="E41" i="45"/>
  <c r="J37" i="45"/>
  <c r="I37" i="45"/>
  <c r="F32" i="45"/>
  <c r="E32" i="45"/>
  <c r="F28" i="45"/>
  <c r="E28" i="45"/>
  <c r="F24" i="45"/>
  <c r="E24" i="45"/>
  <c r="F20" i="45"/>
  <c r="E20" i="45"/>
  <c r="I52" i="44"/>
  <c r="E41" i="44"/>
  <c r="J37" i="44"/>
  <c r="I37" i="44"/>
  <c r="F32" i="44"/>
  <c r="E32" i="44"/>
  <c r="F28" i="44"/>
  <c r="E28" i="44"/>
  <c r="F24" i="44"/>
  <c r="E24" i="44"/>
  <c r="F20" i="44"/>
  <c r="E20" i="44"/>
  <c r="I52" i="43"/>
  <c r="E41" i="43"/>
  <c r="J37" i="43"/>
  <c r="I37" i="43"/>
  <c r="F32" i="43"/>
  <c r="E32" i="43"/>
  <c r="F28" i="43"/>
  <c r="E28" i="43"/>
  <c r="F24" i="43"/>
  <c r="E24" i="43"/>
  <c r="F20" i="43"/>
  <c r="E20" i="43"/>
  <c r="I52" i="42"/>
  <c r="E41" i="42"/>
  <c r="J37" i="42"/>
  <c r="I37" i="42"/>
  <c r="F32" i="42"/>
  <c r="E32" i="42"/>
  <c r="F28" i="42"/>
  <c r="E28" i="42"/>
  <c r="F24" i="42"/>
  <c r="E24" i="42"/>
  <c r="F20" i="42"/>
  <c r="E20" i="42"/>
  <c r="I52" i="41"/>
  <c r="E41" i="41"/>
  <c r="J37" i="41"/>
  <c r="I37" i="41"/>
  <c r="F32" i="41"/>
  <c r="E32" i="41"/>
  <c r="F28" i="41"/>
  <c r="E28" i="41"/>
  <c r="F24" i="41"/>
  <c r="E24" i="41"/>
  <c r="F20" i="41"/>
  <c r="E20" i="41"/>
  <c r="I52" i="40"/>
  <c r="E41" i="40"/>
  <c r="J37" i="40"/>
  <c r="I37" i="40"/>
  <c r="F32" i="40"/>
  <c r="E32" i="40"/>
  <c r="F28" i="40"/>
  <c r="E28" i="40"/>
  <c r="F24" i="40"/>
  <c r="E24" i="40"/>
  <c r="F20" i="40"/>
  <c r="E20" i="40"/>
  <c r="I52" i="39"/>
  <c r="E41" i="39"/>
  <c r="J37" i="39"/>
  <c r="I37" i="39"/>
  <c r="F32" i="39"/>
  <c r="E32" i="39"/>
  <c r="F28" i="39"/>
  <c r="E28" i="39"/>
  <c r="F24" i="39"/>
  <c r="E24" i="39"/>
  <c r="F20" i="39"/>
  <c r="E20" i="39"/>
  <c r="I52" i="38"/>
  <c r="E41" i="38"/>
  <c r="J37" i="38"/>
  <c r="I37" i="38"/>
  <c r="F32" i="38"/>
  <c r="E32" i="38"/>
  <c r="F28" i="38"/>
  <c r="E28" i="38"/>
  <c r="F24" i="38"/>
  <c r="E24" i="38"/>
  <c r="F20" i="38"/>
  <c r="E20" i="38"/>
  <c r="I52" i="37"/>
  <c r="E41" i="37"/>
  <c r="J37" i="37"/>
  <c r="I37" i="37"/>
  <c r="F32" i="37"/>
  <c r="E32" i="37"/>
  <c r="F28" i="37"/>
  <c r="E28" i="37"/>
  <c r="F24" i="37"/>
  <c r="E24" i="37"/>
  <c r="F20" i="37"/>
  <c r="E20" i="37"/>
  <c r="I52" i="29"/>
  <c r="E41" i="29"/>
  <c r="J37" i="29"/>
  <c r="I37" i="29"/>
  <c r="F32" i="29"/>
  <c r="E32" i="29"/>
  <c r="F28" i="29"/>
  <c r="E28" i="29"/>
  <c r="F24" i="29"/>
  <c r="E24" i="29"/>
  <c r="F20" i="29"/>
  <c r="E20" i="29"/>
  <c r="I52" i="35"/>
  <c r="E41" i="35"/>
  <c r="J37" i="35"/>
  <c r="I37" i="35"/>
  <c r="F32" i="35"/>
  <c r="E32" i="35"/>
  <c r="F28" i="35"/>
  <c r="E28" i="35"/>
  <c r="F24" i="35"/>
  <c r="E24" i="35"/>
  <c r="F20" i="35"/>
  <c r="E20" i="35"/>
  <c r="I52" i="34"/>
  <c r="E41" i="34"/>
  <c r="J37" i="34"/>
  <c r="I37" i="34"/>
  <c r="F32" i="34"/>
  <c r="E32" i="34"/>
  <c r="F28" i="34"/>
  <c r="E28" i="34"/>
  <c r="F24" i="34"/>
  <c r="E24" i="34"/>
  <c r="F20" i="34"/>
  <c r="E20" i="34"/>
  <c r="I52" i="33"/>
  <c r="E41" i="33"/>
  <c r="J37" i="33"/>
  <c r="I37" i="33"/>
  <c r="F32" i="33"/>
  <c r="E32" i="33"/>
  <c r="F28" i="33"/>
  <c r="E28" i="33"/>
  <c r="F24" i="33"/>
  <c r="E24" i="33"/>
  <c r="F20" i="33"/>
  <c r="E20" i="33"/>
  <c r="I52" i="32"/>
  <c r="E41" i="32"/>
  <c r="J37" i="32"/>
  <c r="I37" i="32"/>
  <c r="F32" i="32"/>
  <c r="E32" i="32"/>
  <c r="F28" i="32"/>
  <c r="E28" i="32"/>
  <c r="F24" i="32"/>
  <c r="E24" i="32"/>
  <c r="F20" i="32"/>
  <c r="E20" i="32"/>
  <c r="I52" i="31"/>
  <c r="E41" i="31"/>
  <c r="J37" i="31"/>
  <c r="I37" i="31"/>
  <c r="F32" i="31"/>
  <c r="E32" i="31"/>
  <c r="F28" i="31"/>
  <c r="E28" i="31"/>
  <c r="F24" i="31"/>
  <c r="E24" i="31"/>
  <c r="F20" i="31"/>
  <c r="E20" i="31"/>
  <c r="I52" i="30"/>
  <c r="E41" i="30"/>
  <c r="J37" i="30"/>
  <c r="I37" i="30"/>
  <c r="F32" i="30"/>
  <c r="E32" i="30"/>
  <c r="F28" i="30"/>
  <c r="E28" i="30"/>
  <c r="F24" i="30"/>
  <c r="E24" i="30"/>
  <c r="F20" i="30"/>
  <c r="E20" i="30"/>
  <c r="M31" i="28"/>
  <c r="Q26" i="28"/>
  <c r="M26" i="28"/>
  <c r="Q22" i="28"/>
  <c r="M22" i="28"/>
  <c r="Q19" i="28"/>
  <c r="M19" i="28"/>
  <c r="J19" i="28"/>
  <c r="F19" i="28"/>
  <c r="Q15" i="28"/>
  <c r="M15" i="28"/>
  <c r="J15" i="28"/>
  <c r="F15" i="28"/>
  <c r="Q12" i="28"/>
  <c r="M12" i="28"/>
  <c r="J12" i="28"/>
  <c r="AU5" i="28"/>
  <c r="AU4" i="28"/>
  <c r="M31" i="27"/>
  <c r="Q26" i="27"/>
  <c r="M26" i="27"/>
  <c r="Q22" i="27"/>
  <c r="M22" i="27"/>
  <c r="Q19" i="27"/>
  <c r="M19" i="27"/>
  <c r="J19" i="27"/>
  <c r="Q15" i="27"/>
  <c r="M15" i="27"/>
  <c r="J15" i="27"/>
  <c r="F19" i="27" s="1"/>
  <c r="F15" i="27"/>
  <c r="Q12" i="27"/>
  <c r="M12" i="27"/>
  <c r="J12" i="27"/>
  <c r="AU5" i="27"/>
  <c r="AU4" i="27"/>
  <c r="M31" i="26"/>
  <c r="Q26" i="26"/>
  <c r="M26" i="26"/>
  <c r="Q22" i="26"/>
  <c r="M22" i="26"/>
  <c r="Q19" i="26"/>
  <c r="M19" i="26"/>
  <c r="J19" i="26"/>
  <c r="Q15" i="26"/>
  <c r="M15" i="26"/>
  <c r="J15" i="26"/>
  <c r="F19" i="26" s="1"/>
  <c r="F15" i="26"/>
  <c r="Q12" i="26"/>
  <c r="M12" i="26"/>
  <c r="J12" i="26"/>
  <c r="AU5" i="26"/>
  <c r="AU4" i="26"/>
  <c r="M31" i="25"/>
  <c r="Q26" i="25"/>
  <c r="M26" i="25"/>
  <c r="Q22" i="25"/>
  <c r="M22" i="25"/>
  <c r="Q19" i="25"/>
  <c r="M19" i="25"/>
  <c r="J19" i="25"/>
  <c r="Q15" i="25"/>
  <c r="M15" i="25"/>
  <c r="J15" i="25"/>
  <c r="F19" i="25" s="1"/>
  <c r="F15" i="25"/>
  <c r="Q12" i="25"/>
  <c r="M12" i="25"/>
  <c r="J12" i="25"/>
  <c r="AU5" i="25"/>
  <c r="AU4" i="25"/>
  <c r="M26" i="24"/>
  <c r="Q26" i="24" s="1"/>
  <c r="M22" i="24"/>
  <c r="Q22" i="24" s="1"/>
  <c r="J15" i="24"/>
  <c r="F19" i="24" s="1"/>
  <c r="J19" i="24" s="1"/>
  <c r="M19" i="24" s="1"/>
  <c r="Q19" i="24" s="1"/>
  <c r="F15" i="24"/>
  <c r="J12" i="24"/>
  <c r="M12" i="24" s="1"/>
  <c r="M31" i="23"/>
  <c r="Q26" i="23"/>
  <c r="M26" i="23"/>
  <c r="Q22" i="23"/>
  <c r="M22" i="23"/>
  <c r="Q19" i="23"/>
  <c r="M19" i="23"/>
  <c r="J19" i="23"/>
  <c r="F19" i="23"/>
  <c r="Q15" i="23"/>
  <c r="M15" i="23"/>
  <c r="J15" i="23"/>
  <c r="F15" i="23"/>
  <c r="Q12" i="23"/>
  <c r="M12" i="23"/>
  <c r="J12" i="23"/>
  <c r="AU5" i="23"/>
  <c r="AU4" i="23"/>
  <c r="M31" i="22"/>
  <c r="Q26" i="22"/>
  <c r="M26" i="22"/>
  <c r="Q22" i="22"/>
  <c r="M22" i="22"/>
  <c r="Q19" i="22"/>
  <c r="M19" i="22"/>
  <c r="J19" i="22"/>
  <c r="F19" i="22"/>
  <c r="Q15" i="22"/>
  <c r="M15" i="22"/>
  <c r="J15" i="22"/>
  <c r="F15" i="22"/>
  <c r="Q12" i="22"/>
  <c r="M12" i="22"/>
  <c r="J12" i="22"/>
  <c r="AU5" i="22"/>
  <c r="AU4" i="22"/>
  <c r="M31" i="21"/>
  <c r="Q26" i="21"/>
  <c r="M26" i="21"/>
  <c r="Q22" i="21"/>
  <c r="M22" i="21"/>
  <c r="Q19" i="21"/>
  <c r="M19" i="21"/>
  <c r="J19" i="21"/>
  <c r="Q15" i="21"/>
  <c r="M15" i="21"/>
  <c r="J15" i="21"/>
  <c r="F19" i="21" s="1"/>
  <c r="F15" i="21"/>
  <c r="Q12" i="21"/>
  <c r="M12" i="21"/>
  <c r="J12" i="21"/>
  <c r="AU5" i="21"/>
  <c r="AU4" i="21"/>
  <c r="M31" i="20"/>
  <c r="Q26" i="20"/>
  <c r="M26" i="20"/>
  <c r="Q22" i="20"/>
  <c r="M22" i="20"/>
  <c r="Q19" i="20"/>
  <c r="M19" i="20"/>
  <c r="J19" i="20"/>
  <c r="Q15" i="20"/>
  <c r="M15" i="20"/>
  <c r="J15" i="20"/>
  <c r="F19" i="20" s="1"/>
  <c r="F15" i="20"/>
  <c r="Q12" i="20"/>
  <c r="M12" i="20"/>
  <c r="J12" i="20"/>
  <c r="AU5" i="20"/>
  <c r="AU4" i="20"/>
  <c r="M31" i="19"/>
  <c r="Q26" i="19"/>
  <c r="M26" i="19"/>
  <c r="Q22" i="19"/>
  <c r="M22" i="19"/>
  <c r="Q19" i="19"/>
  <c r="M19" i="19"/>
  <c r="J19" i="19"/>
  <c r="Q15" i="19"/>
  <c r="M15" i="19"/>
  <c r="J15" i="19"/>
  <c r="F19" i="19" s="1"/>
  <c r="F15" i="19"/>
  <c r="Q12" i="19"/>
  <c r="M12" i="19"/>
  <c r="J12" i="19"/>
  <c r="AU5" i="19"/>
  <c r="AU4" i="19"/>
  <c r="M31" i="18"/>
  <c r="Q26" i="18"/>
  <c r="M26" i="18"/>
  <c r="Q22" i="18"/>
  <c r="M22" i="18"/>
  <c r="Q19" i="18"/>
  <c r="M19" i="18"/>
  <c r="J19" i="18"/>
  <c r="Q15" i="18"/>
  <c r="M15" i="18"/>
  <c r="J15" i="18"/>
  <c r="F19" i="18" s="1"/>
  <c r="F15" i="18"/>
  <c r="Q12" i="18"/>
  <c r="M12" i="18"/>
  <c r="J12" i="18"/>
  <c r="AU5" i="18"/>
  <c r="AU4" i="18"/>
  <c r="M31" i="17"/>
  <c r="Q26" i="17"/>
  <c r="M26" i="17"/>
  <c r="Q22" i="17"/>
  <c r="M22" i="17"/>
  <c r="Q19" i="17"/>
  <c r="M19" i="17"/>
  <c r="J19" i="17"/>
  <c r="Q15" i="17"/>
  <c r="M15" i="17"/>
  <c r="J15" i="17"/>
  <c r="F19" i="17" s="1"/>
  <c r="F15" i="17"/>
  <c r="Q12" i="17"/>
  <c r="M12" i="17"/>
  <c r="J12" i="17"/>
  <c r="AU5" i="17"/>
  <c r="AU4" i="17"/>
  <c r="M31" i="16"/>
  <c r="Q26" i="16"/>
  <c r="M26" i="16"/>
  <c r="Q22" i="16"/>
  <c r="M22" i="16"/>
  <c r="Q19" i="16"/>
  <c r="M19" i="16"/>
  <c r="J19" i="16"/>
  <c r="Q15" i="16"/>
  <c r="M15" i="16"/>
  <c r="J15" i="16"/>
  <c r="F19" i="16" s="1"/>
  <c r="F15" i="16"/>
  <c r="Q12" i="16"/>
  <c r="M12" i="16"/>
  <c r="J12" i="16"/>
  <c r="AU5" i="16"/>
  <c r="AU4" i="16"/>
  <c r="M31" i="15"/>
  <c r="Q26" i="15"/>
  <c r="M26" i="15"/>
  <c r="Q22" i="15"/>
  <c r="M22" i="15"/>
  <c r="Q19" i="15"/>
  <c r="M19" i="15"/>
  <c r="J19" i="15"/>
  <c r="Q15" i="15"/>
  <c r="M15" i="15"/>
  <c r="J15" i="15"/>
  <c r="F19" i="15" s="1"/>
  <c r="F15" i="15"/>
  <c r="Q12" i="15"/>
  <c r="M12" i="15"/>
  <c r="J12" i="15"/>
  <c r="AU5" i="15"/>
  <c r="AU4" i="15"/>
  <c r="M26" i="14"/>
  <c r="Q26" i="14" s="1"/>
  <c r="M22" i="14"/>
  <c r="Q22" i="14" s="1"/>
  <c r="F15" i="14"/>
  <c r="J15" i="14" s="1"/>
  <c r="F19" i="14" s="1"/>
  <c r="J19" i="14" s="1"/>
  <c r="M19" i="14" s="1"/>
  <c r="Q19" i="14" s="1"/>
  <c r="J12" i="14"/>
  <c r="M12" i="14" s="1"/>
  <c r="M31" i="13"/>
  <c r="Q26" i="13"/>
  <c r="M26" i="13"/>
  <c r="Q22" i="13"/>
  <c r="M22" i="13"/>
  <c r="Q19" i="13"/>
  <c r="M19" i="13"/>
  <c r="J19" i="13"/>
  <c r="F19" i="13"/>
  <c r="Q15" i="13"/>
  <c r="M15" i="13"/>
  <c r="J15" i="13"/>
  <c r="F15" i="13"/>
  <c r="Q12" i="13"/>
  <c r="M12" i="13"/>
  <c r="J12" i="13"/>
  <c r="AU5" i="13"/>
  <c r="AU4" i="13"/>
  <c r="M31" i="12"/>
  <c r="Q26" i="12"/>
  <c r="M26" i="12"/>
  <c r="Q22" i="12"/>
  <c r="M22" i="12"/>
  <c r="Q19" i="12"/>
  <c r="M19" i="12"/>
  <c r="J19" i="12"/>
  <c r="Q15" i="12"/>
  <c r="M15" i="12"/>
  <c r="J15" i="12"/>
  <c r="F19" i="12" s="1"/>
  <c r="F15" i="12"/>
  <c r="Q12" i="12"/>
  <c r="M12" i="12"/>
  <c r="J12" i="12"/>
  <c r="AU5" i="12"/>
  <c r="AU4" i="12"/>
  <c r="M31" i="11"/>
  <c r="Q26" i="11"/>
  <c r="M26" i="11"/>
  <c r="Q22" i="11"/>
  <c r="M22" i="11"/>
  <c r="Q19" i="11"/>
  <c r="M19" i="11"/>
  <c r="J19" i="11"/>
  <c r="Q15" i="11"/>
  <c r="M15" i="11"/>
  <c r="J15" i="11"/>
  <c r="F19" i="11" s="1"/>
  <c r="F15" i="11"/>
  <c r="Q12" i="11"/>
  <c r="M12" i="11"/>
  <c r="J12" i="11"/>
  <c r="AU5" i="11"/>
  <c r="AU4" i="11"/>
  <c r="M31" i="10"/>
  <c r="Q26" i="10"/>
  <c r="M26" i="10"/>
  <c r="Q22" i="10"/>
  <c r="M22" i="10"/>
  <c r="Q19" i="10"/>
  <c r="M19" i="10"/>
  <c r="J19" i="10"/>
  <c r="Q15" i="10"/>
  <c r="M15" i="10"/>
  <c r="J15" i="10"/>
  <c r="F19" i="10" s="1"/>
  <c r="F15" i="10"/>
  <c r="Q12" i="10"/>
  <c r="M12" i="10"/>
  <c r="J12" i="10"/>
  <c r="AU5" i="10"/>
  <c r="AU4" i="10"/>
  <c r="E20" i="36"/>
  <c r="F20" i="36"/>
  <c r="E24" i="36"/>
  <c r="F24" i="36"/>
  <c r="E28" i="36"/>
  <c r="F28" i="36"/>
  <c r="E32" i="36"/>
  <c r="F32" i="36" s="1"/>
  <c r="I37" i="36"/>
  <c r="J37" i="36"/>
  <c r="E41" i="36"/>
  <c r="I52" i="36"/>
  <c r="M15" i="24" l="1"/>
  <c r="Q15" i="24" s="1"/>
  <c r="Q12" i="24"/>
  <c r="M15" i="14"/>
  <c r="Q15" i="14" s="1"/>
  <c r="Q12" i="14"/>
  <c r="A6" i="1"/>
  <c r="F15" i="8"/>
  <c r="J15" i="8" s="1"/>
  <c r="M15" i="8" s="1"/>
  <c r="Q15" i="8" s="1"/>
  <c r="J12" i="8"/>
  <c r="M12" i="8" s="1"/>
  <c r="M26" i="8"/>
  <c r="Q26" i="8" s="1"/>
  <c r="M22" i="8"/>
  <c r="Q22" i="8" s="1"/>
  <c r="AU4" i="24" l="1"/>
  <c r="AU5" i="24" s="1"/>
  <c r="M31" i="24"/>
  <c r="AU4" i="14"/>
  <c r="AU5" i="14" s="1"/>
  <c r="M31" i="14"/>
  <c r="Q12" i="8"/>
  <c r="G44" i="1"/>
  <c r="G42" i="1"/>
  <c r="G40" i="1"/>
  <c r="G38" i="1"/>
  <c r="G36" i="1"/>
  <c r="G34" i="1"/>
  <c r="G30" i="1"/>
  <c r="G28" i="1"/>
  <c r="G26" i="1"/>
  <c r="G32" i="1"/>
  <c r="G24" i="1"/>
  <c r="G20" i="1"/>
  <c r="G18" i="1"/>
  <c r="G16" i="1"/>
  <c r="G22" i="1"/>
  <c r="G6" i="1"/>
  <c r="G14" i="1"/>
  <c r="G12" i="1"/>
  <c r="G10" i="1"/>
  <c r="G8" i="1"/>
  <c r="F44" i="1" l="1"/>
  <c r="F42" i="1"/>
  <c r="F40" i="1"/>
  <c r="F38" i="1"/>
  <c r="F36" i="1"/>
  <c r="F34" i="1"/>
  <c r="F32" i="1"/>
  <c r="F30" i="1"/>
  <c r="F28" i="1"/>
  <c r="F26" i="1"/>
  <c r="E44" i="1"/>
  <c r="E42" i="1"/>
  <c r="E40" i="1"/>
  <c r="E38" i="1"/>
  <c r="E36" i="1"/>
  <c r="E34" i="1"/>
  <c r="E32" i="1"/>
  <c r="E30" i="1"/>
  <c r="E28" i="1"/>
  <c r="E26" i="1"/>
  <c r="D44" i="1"/>
  <c r="D42" i="1"/>
  <c r="D40" i="1"/>
  <c r="D38" i="1"/>
  <c r="D36" i="1"/>
  <c r="D34" i="1"/>
  <c r="D32" i="1"/>
  <c r="D30" i="1"/>
  <c r="D28" i="1"/>
  <c r="D26" i="1"/>
  <c r="A44" i="1"/>
  <c r="A42" i="1"/>
  <c r="A40" i="1"/>
  <c r="A38" i="1"/>
  <c r="A36" i="1"/>
  <c r="A34" i="1"/>
  <c r="A32" i="1"/>
  <c r="A30" i="1"/>
  <c r="A28" i="1"/>
  <c r="A26" i="1"/>
  <c r="F24" i="1"/>
  <c r="E24" i="1"/>
  <c r="E22" i="1"/>
  <c r="E20" i="1"/>
  <c r="E18" i="1"/>
  <c r="E16" i="1"/>
  <c r="E14" i="1"/>
  <c r="D24" i="1"/>
  <c r="D22" i="1"/>
  <c r="D20" i="1"/>
  <c r="D18" i="1"/>
  <c r="D16" i="1"/>
  <c r="A24" i="1"/>
  <c r="A22" i="1"/>
  <c r="A20" i="1"/>
  <c r="A18" i="1"/>
  <c r="A16" i="1"/>
  <c r="E12" i="1"/>
  <c r="D14" i="1"/>
  <c r="D12" i="1"/>
  <c r="A14" i="1"/>
  <c r="A12" i="1"/>
  <c r="A10" i="1"/>
  <c r="E10" i="1"/>
  <c r="D10" i="1"/>
  <c r="F8" i="1"/>
  <c r="E8" i="1"/>
  <c r="D8" i="1"/>
  <c r="A8" i="1"/>
  <c r="D6" i="1"/>
  <c r="E6" i="1"/>
  <c r="B2" i="1" l="1"/>
  <c r="H6" i="1"/>
  <c r="K44" i="1"/>
  <c r="J44" i="1"/>
  <c r="K42" i="1"/>
  <c r="J42" i="1"/>
  <c r="K40" i="1"/>
  <c r="J40" i="1"/>
  <c r="K38" i="1"/>
  <c r="J38" i="1"/>
  <c r="K34" i="1"/>
  <c r="J34" i="1"/>
  <c r="K32" i="1"/>
  <c r="J32" i="1"/>
  <c r="K30" i="1"/>
  <c r="J30" i="1"/>
  <c r="K28" i="1"/>
  <c r="J28" i="1"/>
  <c r="K26" i="1"/>
  <c r="J26" i="1"/>
  <c r="K24" i="1"/>
  <c r="J24" i="1"/>
  <c r="K22" i="1"/>
  <c r="J22" i="1"/>
  <c r="K20" i="1"/>
  <c r="J20" i="1"/>
  <c r="K18" i="1"/>
  <c r="J18" i="1"/>
  <c r="K14" i="1"/>
  <c r="J14" i="1"/>
  <c r="K12" i="1"/>
  <c r="J12" i="1"/>
  <c r="K10" i="1"/>
  <c r="J10" i="1"/>
  <c r="K8" i="1"/>
  <c r="J8" i="1"/>
  <c r="I8" i="1"/>
  <c r="I10" i="1"/>
  <c r="I14" i="1"/>
  <c r="I16" i="1"/>
  <c r="I20" i="1"/>
  <c r="I24" i="1"/>
  <c r="I26" i="1"/>
  <c r="I30" i="1"/>
  <c r="I34" i="1"/>
  <c r="I38" i="1"/>
  <c r="I42" i="1"/>
  <c r="I12" i="1"/>
  <c r="I18" i="1"/>
  <c r="I22" i="1"/>
  <c r="I28" i="1"/>
  <c r="I32" i="1"/>
  <c r="I36" i="1"/>
  <c r="I40" i="1"/>
  <c r="I44" i="1"/>
  <c r="D46" i="1"/>
  <c r="I6" i="1"/>
  <c r="F18" i="1"/>
  <c r="F16" i="1"/>
  <c r="F14" i="1"/>
  <c r="F10" i="1"/>
  <c r="F19" i="8"/>
  <c r="J19" i="8" s="1"/>
  <c r="M19" i="8" s="1"/>
  <c r="K36" i="1" l="1"/>
  <c r="J36" i="1"/>
  <c r="K16" i="1"/>
  <c r="J16" i="1"/>
  <c r="K6" i="1"/>
  <c r="J6" i="1"/>
  <c r="Q19" i="8"/>
  <c r="AU4" i="8"/>
  <c r="AU5" i="8" s="1"/>
  <c r="F6" i="1" s="1"/>
  <c r="M31" i="8"/>
  <c r="F22" i="1"/>
  <c r="F20" i="1"/>
  <c r="F12" i="1"/>
  <c r="H46" i="1" l="1"/>
  <c r="I46" i="1"/>
  <c r="K46" i="1" l="1"/>
  <c r="J46" i="1"/>
</calcChain>
</file>

<file path=xl/comments1.xml><?xml version="1.0" encoding="utf-8"?>
<comments xmlns="http://schemas.openxmlformats.org/spreadsheetml/2006/main">
  <authors>
    <author>A satisfied Microsoft Office user</author>
    <author>fws</author>
  </authors>
  <commentList>
    <comment ref="AE4" authorId="0">
      <text>
        <r>
          <rPr>
            <sz val="8"/>
            <color indexed="81"/>
            <rFont val="Tahoma"/>
            <family val="2"/>
          </rPr>
          <t>Enter initials of person who entered the data</t>
        </r>
      </text>
    </comment>
    <comment ref="AQ10" authorId="1">
      <text>
        <r>
          <rPr>
            <b/>
            <sz val="8"/>
            <color indexed="81"/>
            <rFont val="Tahoma"/>
            <family val="2"/>
          </rPr>
          <t>Chris: Josh (Wildland Hydrology, Inc.) said to use the upper values as the category delineations</t>
        </r>
      </text>
    </comment>
    <comment ref="AT10" authorId="1">
      <text>
        <r>
          <rPr>
            <b/>
            <sz val="8"/>
            <color indexed="81"/>
            <rFont val="Tahoma"/>
            <family val="2"/>
          </rPr>
          <t>Chris: Josh (Wildland Hydrology, Inc.) said to use the upper values as the category delineations</t>
        </r>
      </text>
    </comment>
    <comment ref="AW10" authorId="1">
      <text>
        <r>
          <rPr>
            <b/>
            <sz val="8"/>
            <color indexed="81"/>
            <rFont val="Tahoma"/>
            <family val="2"/>
          </rPr>
          <t>Chris: Josh (Wildland Hydrology, Inc.) said to use the upper values as the category delineations</t>
        </r>
      </text>
    </comment>
    <comment ref="AZ10" authorId="1">
      <text>
        <r>
          <rPr>
            <b/>
            <sz val="8"/>
            <color indexed="81"/>
            <rFont val="Tahoma"/>
            <family val="2"/>
          </rPr>
          <t>Chris: Josh (Wildland Hydrology, Inc.) said to use the upper values as the category delineations</t>
        </r>
      </text>
    </comment>
    <comment ref="BC10" authorId="1">
      <text>
        <r>
          <rPr>
            <b/>
            <sz val="8"/>
            <color indexed="81"/>
            <rFont val="Tahoma"/>
            <family val="2"/>
          </rPr>
          <t>Chris: Josh (Wildland Hydrology, Inc.) said to use the upper values as the category delineations</t>
        </r>
      </text>
    </comment>
    <comment ref="BF10" authorId="1">
      <text>
        <r>
          <rPr>
            <b/>
            <sz val="8"/>
            <color indexed="81"/>
            <rFont val="Tahoma"/>
            <family val="2"/>
          </rPr>
          <t>Chris: Josh (Wildland Hydrology, Inc.) said to use the upper values as the category delineations</t>
        </r>
      </text>
    </comment>
  </commentList>
</comments>
</file>

<file path=xl/comments10.xml><?xml version="1.0" encoding="utf-8"?>
<comments xmlns="http://schemas.openxmlformats.org/spreadsheetml/2006/main">
  <authors>
    <author>A satisfied Microsoft Office user</author>
    <author>fws</author>
  </authors>
  <commentList>
    <comment ref="AE4" authorId="0">
      <text>
        <r>
          <rPr>
            <sz val="8"/>
            <color indexed="81"/>
            <rFont val="Tahoma"/>
            <family val="2"/>
          </rPr>
          <t>Enter initials of person who entered the data</t>
        </r>
      </text>
    </comment>
    <comment ref="AQ10" authorId="1">
      <text>
        <r>
          <rPr>
            <b/>
            <sz val="8"/>
            <color indexed="81"/>
            <rFont val="Tahoma"/>
            <family val="2"/>
          </rPr>
          <t>Chris: Josh (Wildland Hydrology, Inc.) said to use the upper values as the category delineations</t>
        </r>
      </text>
    </comment>
    <comment ref="AT10" authorId="1">
      <text>
        <r>
          <rPr>
            <b/>
            <sz val="8"/>
            <color indexed="81"/>
            <rFont val="Tahoma"/>
            <family val="2"/>
          </rPr>
          <t>Chris: Josh (Wildland Hydrology, Inc.) said to use the upper values as the category delineations</t>
        </r>
      </text>
    </comment>
    <comment ref="AW10" authorId="1">
      <text>
        <r>
          <rPr>
            <b/>
            <sz val="8"/>
            <color indexed="81"/>
            <rFont val="Tahoma"/>
            <family val="2"/>
          </rPr>
          <t>Chris: Josh (Wildland Hydrology, Inc.) said to use the upper values as the category delineations</t>
        </r>
      </text>
    </comment>
    <comment ref="AZ10" authorId="1">
      <text>
        <r>
          <rPr>
            <b/>
            <sz val="8"/>
            <color indexed="81"/>
            <rFont val="Tahoma"/>
            <family val="2"/>
          </rPr>
          <t>Chris: Josh (Wildland Hydrology, Inc.) said to use the upper values as the category delineations</t>
        </r>
      </text>
    </comment>
    <comment ref="BC10" authorId="1">
      <text>
        <r>
          <rPr>
            <b/>
            <sz val="8"/>
            <color indexed="81"/>
            <rFont val="Tahoma"/>
            <family val="2"/>
          </rPr>
          <t>Chris: Josh (Wildland Hydrology, Inc.) said to use the upper values as the category delineations</t>
        </r>
      </text>
    </comment>
    <comment ref="BF10" authorId="1">
      <text>
        <r>
          <rPr>
            <b/>
            <sz val="8"/>
            <color indexed="81"/>
            <rFont val="Tahoma"/>
            <family val="2"/>
          </rPr>
          <t>Chris: Josh (Wildland Hydrology, Inc.) said to use the upper values as the category delineations</t>
        </r>
      </text>
    </comment>
  </commentList>
</comments>
</file>

<file path=xl/comments11.xml><?xml version="1.0" encoding="utf-8"?>
<comments xmlns="http://schemas.openxmlformats.org/spreadsheetml/2006/main">
  <authors>
    <author>A satisfied Microsoft Office user</author>
    <author>fws</author>
  </authors>
  <commentList>
    <comment ref="AE4" authorId="0">
      <text>
        <r>
          <rPr>
            <sz val="8"/>
            <color indexed="81"/>
            <rFont val="Tahoma"/>
            <family val="2"/>
          </rPr>
          <t>Enter initials of person who entered the data</t>
        </r>
      </text>
    </comment>
    <comment ref="AQ10" authorId="1">
      <text>
        <r>
          <rPr>
            <b/>
            <sz val="8"/>
            <color indexed="81"/>
            <rFont val="Tahoma"/>
            <family val="2"/>
          </rPr>
          <t>Chris: Josh (Wildland Hydrology, Inc.) said to use the upper values as the category delineations</t>
        </r>
      </text>
    </comment>
    <comment ref="AT10" authorId="1">
      <text>
        <r>
          <rPr>
            <b/>
            <sz val="8"/>
            <color indexed="81"/>
            <rFont val="Tahoma"/>
            <family val="2"/>
          </rPr>
          <t>Chris: Josh (Wildland Hydrology, Inc.) said to use the upper values as the category delineations</t>
        </r>
      </text>
    </comment>
    <comment ref="AW10" authorId="1">
      <text>
        <r>
          <rPr>
            <b/>
            <sz val="8"/>
            <color indexed="81"/>
            <rFont val="Tahoma"/>
            <family val="2"/>
          </rPr>
          <t>Chris: Josh (Wildland Hydrology, Inc.) said to use the upper values as the category delineations</t>
        </r>
      </text>
    </comment>
    <comment ref="AZ10" authorId="1">
      <text>
        <r>
          <rPr>
            <b/>
            <sz val="8"/>
            <color indexed="81"/>
            <rFont val="Tahoma"/>
            <family val="2"/>
          </rPr>
          <t>Chris: Josh (Wildland Hydrology, Inc.) said to use the upper values as the category delineations</t>
        </r>
      </text>
    </comment>
    <comment ref="BC10" authorId="1">
      <text>
        <r>
          <rPr>
            <b/>
            <sz val="8"/>
            <color indexed="81"/>
            <rFont val="Tahoma"/>
            <family val="2"/>
          </rPr>
          <t>Chris: Josh (Wildland Hydrology, Inc.) said to use the upper values as the category delineations</t>
        </r>
      </text>
    </comment>
    <comment ref="BF10" authorId="1">
      <text>
        <r>
          <rPr>
            <b/>
            <sz val="8"/>
            <color indexed="81"/>
            <rFont val="Tahoma"/>
            <family val="2"/>
          </rPr>
          <t>Chris: Josh (Wildland Hydrology, Inc.) said to use the upper values as the category delineations</t>
        </r>
      </text>
    </comment>
  </commentList>
</comments>
</file>

<file path=xl/comments12.xml><?xml version="1.0" encoding="utf-8"?>
<comments xmlns="http://schemas.openxmlformats.org/spreadsheetml/2006/main">
  <authors>
    <author>A satisfied Microsoft Office user</author>
    <author>fws</author>
  </authors>
  <commentList>
    <comment ref="AE4" authorId="0">
      <text>
        <r>
          <rPr>
            <sz val="8"/>
            <color indexed="81"/>
            <rFont val="Tahoma"/>
            <family val="2"/>
          </rPr>
          <t>Enter initials of person who entered the data</t>
        </r>
      </text>
    </comment>
    <comment ref="AQ10" authorId="1">
      <text>
        <r>
          <rPr>
            <b/>
            <sz val="8"/>
            <color indexed="81"/>
            <rFont val="Tahoma"/>
            <family val="2"/>
          </rPr>
          <t>Chris: Josh (Wildland Hydrology, Inc.) said to use the upper values as the category delineations</t>
        </r>
      </text>
    </comment>
    <comment ref="AT10" authorId="1">
      <text>
        <r>
          <rPr>
            <b/>
            <sz val="8"/>
            <color indexed="81"/>
            <rFont val="Tahoma"/>
            <family val="2"/>
          </rPr>
          <t>Chris: Josh (Wildland Hydrology, Inc.) said to use the upper values as the category delineations</t>
        </r>
      </text>
    </comment>
    <comment ref="AW10" authorId="1">
      <text>
        <r>
          <rPr>
            <b/>
            <sz val="8"/>
            <color indexed="81"/>
            <rFont val="Tahoma"/>
            <family val="2"/>
          </rPr>
          <t>Chris: Josh (Wildland Hydrology, Inc.) said to use the upper values as the category delineations</t>
        </r>
      </text>
    </comment>
    <comment ref="AZ10" authorId="1">
      <text>
        <r>
          <rPr>
            <b/>
            <sz val="8"/>
            <color indexed="81"/>
            <rFont val="Tahoma"/>
            <family val="2"/>
          </rPr>
          <t>Chris: Josh (Wildland Hydrology, Inc.) said to use the upper values as the category delineations</t>
        </r>
      </text>
    </comment>
    <comment ref="BC10" authorId="1">
      <text>
        <r>
          <rPr>
            <b/>
            <sz val="8"/>
            <color indexed="81"/>
            <rFont val="Tahoma"/>
            <family val="2"/>
          </rPr>
          <t>Chris: Josh (Wildland Hydrology, Inc.) said to use the upper values as the category delineations</t>
        </r>
      </text>
    </comment>
    <comment ref="BF10" authorId="1">
      <text>
        <r>
          <rPr>
            <b/>
            <sz val="8"/>
            <color indexed="81"/>
            <rFont val="Tahoma"/>
            <family val="2"/>
          </rPr>
          <t>Chris: Josh (Wildland Hydrology, Inc.) said to use the upper values as the category delineations</t>
        </r>
      </text>
    </comment>
  </commentList>
</comments>
</file>

<file path=xl/comments13.xml><?xml version="1.0" encoding="utf-8"?>
<comments xmlns="http://schemas.openxmlformats.org/spreadsheetml/2006/main">
  <authors>
    <author>A satisfied Microsoft Office user</author>
    <author>fws</author>
  </authors>
  <commentList>
    <comment ref="AE4" authorId="0">
      <text>
        <r>
          <rPr>
            <sz val="8"/>
            <color indexed="81"/>
            <rFont val="Tahoma"/>
            <family val="2"/>
          </rPr>
          <t>Enter initials of person who entered the data</t>
        </r>
      </text>
    </comment>
    <comment ref="AQ10" authorId="1">
      <text>
        <r>
          <rPr>
            <b/>
            <sz val="8"/>
            <color indexed="81"/>
            <rFont val="Tahoma"/>
            <family val="2"/>
          </rPr>
          <t>Chris: Josh (Wildland Hydrology, Inc.) said to use the upper values as the category delineations</t>
        </r>
      </text>
    </comment>
    <comment ref="AT10" authorId="1">
      <text>
        <r>
          <rPr>
            <b/>
            <sz val="8"/>
            <color indexed="81"/>
            <rFont val="Tahoma"/>
            <family val="2"/>
          </rPr>
          <t>Chris: Josh (Wildland Hydrology, Inc.) said to use the upper values as the category delineations</t>
        </r>
      </text>
    </comment>
    <comment ref="AW10" authorId="1">
      <text>
        <r>
          <rPr>
            <b/>
            <sz val="8"/>
            <color indexed="81"/>
            <rFont val="Tahoma"/>
            <family val="2"/>
          </rPr>
          <t>Chris: Josh (Wildland Hydrology, Inc.) said to use the upper values as the category delineations</t>
        </r>
      </text>
    </comment>
    <comment ref="AZ10" authorId="1">
      <text>
        <r>
          <rPr>
            <b/>
            <sz val="8"/>
            <color indexed="81"/>
            <rFont val="Tahoma"/>
            <family val="2"/>
          </rPr>
          <t>Chris: Josh (Wildland Hydrology, Inc.) said to use the upper values as the category delineations</t>
        </r>
      </text>
    </comment>
    <comment ref="BC10" authorId="1">
      <text>
        <r>
          <rPr>
            <b/>
            <sz val="8"/>
            <color indexed="81"/>
            <rFont val="Tahoma"/>
            <family val="2"/>
          </rPr>
          <t>Chris: Josh (Wildland Hydrology, Inc.) said to use the upper values as the category delineations</t>
        </r>
      </text>
    </comment>
    <comment ref="BF10" authorId="1">
      <text>
        <r>
          <rPr>
            <b/>
            <sz val="8"/>
            <color indexed="81"/>
            <rFont val="Tahoma"/>
            <family val="2"/>
          </rPr>
          <t>Chris: Josh (Wildland Hydrology, Inc.) said to use the upper values as the category delineations</t>
        </r>
      </text>
    </comment>
  </commentList>
</comments>
</file>

<file path=xl/comments14.xml><?xml version="1.0" encoding="utf-8"?>
<comments xmlns="http://schemas.openxmlformats.org/spreadsheetml/2006/main">
  <authors>
    <author>A satisfied Microsoft Office user</author>
    <author>fws</author>
  </authors>
  <commentList>
    <comment ref="AE4" authorId="0">
      <text>
        <r>
          <rPr>
            <sz val="8"/>
            <color indexed="81"/>
            <rFont val="Tahoma"/>
            <family val="2"/>
          </rPr>
          <t>Enter initials of person who entered the data</t>
        </r>
      </text>
    </comment>
    <comment ref="AQ10" authorId="1">
      <text>
        <r>
          <rPr>
            <b/>
            <sz val="8"/>
            <color indexed="81"/>
            <rFont val="Tahoma"/>
            <family val="2"/>
          </rPr>
          <t>Chris: Josh (Wildland Hydrology, Inc.) said to use the upper values as the category delineations</t>
        </r>
      </text>
    </comment>
    <comment ref="AT10" authorId="1">
      <text>
        <r>
          <rPr>
            <b/>
            <sz val="8"/>
            <color indexed="81"/>
            <rFont val="Tahoma"/>
            <family val="2"/>
          </rPr>
          <t>Chris: Josh (Wildland Hydrology, Inc.) said to use the upper values as the category delineations</t>
        </r>
      </text>
    </comment>
    <comment ref="AW10" authorId="1">
      <text>
        <r>
          <rPr>
            <b/>
            <sz val="8"/>
            <color indexed="81"/>
            <rFont val="Tahoma"/>
            <family val="2"/>
          </rPr>
          <t>Chris: Josh (Wildland Hydrology, Inc.) said to use the upper values as the category delineations</t>
        </r>
      </text>
    </comment>
    <comment ref="AZ10" authorId="1">
      <text>
        <r>
          <rPr>
            <b/>
            <sz val="8"/>
            <color indexed="81"/>
            <rFont val="Tahoma"/>
            <family val="2"/>
          </rPr>
          <t>Chris: Josh (Wildland Hydrology, Inc.) said to use the upper values as the category delineations</t>
        </r>
      </text>
    </comment>
    <comment ref="BC10" authorId="1">
      <text>
        <r>
          <rPr>
            <b/>
            <sz val="8"/>
            <color indexed="81"/>
            <rFont val="Tahoma"/>
            <family val="2"/>
          </rPr>
          <t>Chris: Josh (Wildland Hydrology, Inc.) said to use the upper values as the category delineations</t>
        </r>
      </text>
    </comment>
    <comment ref="BF10" authorId="1">
      <text>
        <r>
          <rPr>
            <b/>
            <sz val="8"/>
            <color indexed="81"/>
            <rFont val="Tahoma"/>
            <family val="2"/>
          </rPr>
          <t>Chris: Josh (Wildland Hydrology, Inc.) said to use the upper values as the category delineations</t>
        </r>
      </text>
    </comment>
  </commentList>
</comments>
</file>

<file path=xl/comments15.xml><?xml version="1.0" encoding="utf-8"?>
<comments xmlns="http://schemas.openxmlformats.org/spreadsheetml/2006/main">
  <authors>
    <author>A satisfied Microsoft Office user</author>
    <author>fws</author>
  </authors>
  <commentList>
    <comment ref="AE4" authorId="0">
      <text>
        <r>
          <rPr>
            <sz val="8"/>
            <color indexed="81"/>
            <rFont val="Tahoma"/>
            <family val="2"/>
          </rPr>
          <t>Enter initials of person who entered the data</t>
        </r>
      </text>
    </comment>
    <comment ref="AQ10" authorId="1">
      <text>
        <r>
          <rPr>
            <b/>
            <sz val="8"/>
            <color indexed="81"/>
            <rFont val="Tahoma"/>
            <family val="2"/>
          </rPr>
          <t>Chris: Josh (Wildland Hydrology, Inc.) said to use the upper values as the category delineations</t>
        </r>
      </text>
    </comment>
    <comment ref="AT10" authorId="1">
      <text>
        <r>
          <rPr>
            <b/>
            <sz val="8"/>
            <color indexed="81"/>
            <rFont val="Tahoma"/>
            <family val="2"/>
          </rPr>
          <t>Chris: Josh (Wildland Hydrology, Inc.) said to use the upper values as the category delineations</t>
        </r>
      </text>
    </comment>
    <comment ref="AW10" authorId="1">
      <text>
        <r>
          <rPr>
            <b/>
            <sz val="8"/>
            <color indexed="81"/>
            <rFont val="Tahoma"/>
            <family val="2"/>
          </rPr>
          <t>Chris: Josh (Wildland Hydrology, Inc.) said to use the upper values as the category delineations</t>
        </r>
      </text>
    </comment>
    <comment ref="AZ10" authorId="1">
      <text>
        <r>
          <rPr>
            <b/>
            <sz val="8"/>
            <color indexed="81"/>
            <rFont val="Tahoma"/>
            <family val="2"/>
          </rPr>
          <t>Chris: Josh (Wildland Hydrology, Inc.) said to use the upper values as the category delineations</t>
        </r>
      </text>
    </comment>
    <comment ref="BC10" authorId="1">
      <text>
        <r>
          <rPr>
            <b/>
            <sz val="8"/>
            <color indexed="81"/>
            <rFont val="Tahoma"/>
            <family val="2"/>
          </rPr>
          <t>Chris: Josh (Wildland Hydrology, Inc.) said to use the upper values as the category delineations</t>
        </r>
      </text>
    </comment>
    <comment ref="BF10" authorId="1">
      <text>
        <r>
          <rPr>
            <b/>
            <sz val="8"/>
            <color indexed="81"/>
            <rFont val="Tahoma"/>
            <family val="2"/>
          </rPr>
          <t>Chris: Josh (Wildland Hydrology, Inc.) said to use the upper values as the category delineations</t>
        </r>
      </text>
    </comment>
  </commentList>
</comments>
</file>

<file path=xl/comments16.xml><?xml version="1.0" encoding="utf-8"?>
<comments xmlns="http://schemas.openxmlformats.org/spreadsheetml/2006/main">
  <authors>
    <author>A satisfied Microsoft Office user</author>
    <author>fws</author>
  </authors>
  <commentList>
    <comment ref="AE4" authorId="0">
      <text>
        <r>
          <rPr>
            <sz val="8"/>
            <color indexed="81"/>
            <rFont val="Tahoma"/>
            <family val="2"/>
          </rPr>
          <t>Enter initials of person who entered the data</t>
        </r>
      </text>
    </comment>
    <comment ref="AQ10" authorId="1">
      <text>
        <r>
          <rPr>
            <b/>
            <sz val="8"/>
            <color indexed="81"/>
            <rFont val="Tahoma"/>
            <family val="2"/>
          </rPr>
          <t>Chris: Josh (Wildland Hydrology, Inc.) said to use the upper values as the category delineations</t>
        </r>
      </text>
    </comment>
    <comment ref="AT10" authorId="1">
      <text>
        <r>
          <rPr>
            <b/>
            <sz val="8"/>
            <color indexed="81"/>
            <rFont val="Tahoma"/>
            <family val="2"/>
          </rPr>
          <t>Chris: Josh (Wildland Hydrology, Inc.) said to use the upper values as the category delineations</t>
        </r>
      </text>
    </comment>
    <comment ref="AW10" authorId="1">
      <text>
        <r>
          <rPr>
            <b/>
            <sz val="8"/>
            <color indexed="81"/>
            <rFont val="Tahoma"/>
            <family val="2"/>
          </rPr>
          <t>Chris: Josh (Wildland Hydrology, Inc.) said to use the upper values as the category delineations</t>
        </r>
      </text>
    </comment>
    <comment ref="AZ10" authorId="1">
      <text>
        <r>
          <rPr>
            <b/>
            <sz val="8"/>
            <color indexed="81"/>
            <rFont val="Tahoma"/>
            <family val="2"/>
          </rPr>
          <t>Chris: Josh (Wildland Hydrology, Inc.) said to use the upper values as the category delineations</t>
        </r>
      </text>
    </comment>
    <comment ref="BC10" authorId="1">
      <text>
        <r>
          <rPr>
            <b/>
            <sz val="8"/>
            <color indexed="81"/>
            <rFont val="Tahoma"/>
            <family val="2"/>
          </rPr>
          <t>Chris: Josh (Wildland Hydrology, Inc.) said to use the upper values as the category delineations</t>
        </r>
      </text>
    </comment>
    <comment ref="BF10" authorId="1">
      <text>
        <r>
          <rPr>
            <b/>
            <sz val="8"/>
            <color indexed="81"/>
            <rFont val="Tahoma"/>
            <family val="2"/>
          </rPr>
          <t>Chris: Josh (Wildland Hydrology, Inc.) said to use the upper values as the category delineations</t>
        </r>
      </text>
    </comment>
  </commentList>
</comments>
</file>

<file path=xl/comments17.xml><?xml version="1.0" encoding="utf-8"?>
<comments xmlns="http://schemas.openxmlformats.org/spreadsheetml/2006/main">
  <authors>
    <author>A satisfied Microsoft Office user</author>
    <author>fws</author>
  </authors>
  <commentList>
    <comment ref="AE4" authorId="0">
      <text>
        <r>
          <rPr>
            <sz val="8"/>
            <color indexed="81"/>
            <rFont val="Tahoma"/>
            <family val="2"/>
          </rPr>
          <t>Enter initials of person who entered the data</t>
        </r>
      </text>
    </comment>
    <comment ref="AQ10" authorId="1">
      <text>
        <r>
          <rPr>
            <b/>
            <sz val="8"/>
            <color indexed="81"/>
            <rFont val="Tahoma"/>
            <family val="2"/>
          </rPr>
          <t>Chris: Josh (Wildland Hydrology, Inc.) said to use the upper values as the category delineations</t>
        </r>
      </text>
    </comment>
    <comment ref="AT10" authorId="1">
      <text>
        <r>
          <rPr>
            <b/>
            <sz val="8"/>
            <color indexed="81"/>
            <rFont val="Tahoma"/>
            <family val="2"/>
          </rPr>
          <t>Chris: Josh (Wildland Hydrology, Inc.) said to use the upper values as the category delineations</t>
        </r>
      </text>
    </comment>
    <comment ref="AW10" authorId="1">
      <text>
        <r>
          <rPr>
            <b/>
            <sz val="8"/>
            <color indexed="81"/>
            <rFont val="Tahoma"/>
            <family val="2"/>
          </rPr>
          <t>Chris: Josh (Wildland Hydrology, Inc.) said to use the upper values as the category delineations</t>
        </r>
      </text>
    </comment>
    <comment ref="AZ10" authorId="1">
      <text>
        <r>
          <rPr>
            <b/>
            <sz val="8"/>
            <color indexed="81"/>
            <rFont val="Tahoma"/>
            <family val="2"/>
          </rPr>
          <t>Chris: Josh (Wildland Hydrology, Inc.) said to use the upper values as the category delineations</t>
        </r>
      </text>
    </comment>
    <comment ref="BC10" authorId="1">
      <text>
        <r>
          <rPr>
            <b/>
            <sz val="8"/>
            <color indexed="81"/>
            <rFont val="Tahoma"/>
            <family val="2"/>
          </rPr>
          <t>Chris: Josh (Wildland Hydrology, Inc.) said to use the upper values as the category delineations</t>
        </r>
      </text>
    </comment>
    <comment ref="BF10" authorId="1">
      <text>
        <r>
          <rPr>
            <b/>
            <sz val="8"/>
            <color indexed="81"/>
            <rFont val="Tahoma"/>
            <family val="2"/>
          </rPr>
          <t>Chris: Josh (Wildland Hydrology, Inc.) said to use the upper values as the category delineations</t>
        </r>
      </text>
    </comment>
  </commentList>
</comments>
</file>

<file path=xl/comments18.xml><?xml version="1.0" encoding="utf-8"?>
<comments xmlns="http://schemas.openxmlformats.org/spreadsheetml/2006/main">
  <authors>
    <author>A satisfied Microsoft Office user</author>
    <author>fws</author>
  </authors>
  <commentList>
    <comment ref="AE4" authorId="0">
      <text>
        <r>
          <rPr>
            <sz val="8"/>
            <color indexed="81"/>
            <rFont val="Tahoma"/>
            <family val="2"/>
          </rPr>
          <t>Enter initials of person who entered the data</t>
        </r>
      </text>
    </comment>
    <comment ref="AQ10" authorId="1">
      <text>
        <r>
          <rPr>
            <b/>
            <sz val="8"/>
            <color indexed="81"/>
            <rFont val="Tahoma"/>
            <family val="2"/>
          </rPr>
          <t>Chris: Josh (Wildland Hydrology, Inc.) said to use the upper values as the category delineations</t>
        </r>
      </text>
    </comment>
    <comment ref="AT10" authorId="1">
      <text>
        <r>
          <rPr>
            <b/>
            <sz val="8"/>
            <color indexed="81"/>
            <rFont val="Tahoma"/>
            <family val="2"/>
          </rPr>
          <t>Chris: Josh (Wildland Hydrology, Inc.) said to use the upper values as the category delineations</t>
        </r>
      </text>
    </comment>
    <comment ref="AW10" authorId="1">
      <text>
        <r>
          <rPr>
            <b/>
            <sz val="8"/>
            <color indexed="81"/>
            <rFont val="Tahoma"/>
            <family val="2"/>
          </rPr>
          <t>Chris: Josh (Wildland Hydrology, Inc.) said to use the upper values as the category delineations</t>
        </r>
      </text>
    </comment>
    <comment ref="AZ10" authorId="1">
      <text>
        <r>
          <rPr>
            <b/>
            <sz val="8"/>
            <color indexed="81"/>
            <rFont val="Tahoma"/>
            <family val="2"/>
          </rPr>
          <t>Chris: Josh (Wildland Hydrology, Inc.) said to use the upper values as the category delineations</t>
        </r>
      </text>
    </comment>
    <comment ref="BC10" authorId="1">
      <text>
        <r>
          <rPr>
            <b/>
            <sz val="8"/>
            <color indexed="81"/>
            <rFont val="Tahoma"/>
            <family val="2"/>
          </rPr>
          <t>Chris: Josh (Wildland Hydrology, Inc.) said to use the upper values as the category delineations</t>
        </r>
      </text>
    </comment>
    <comment ref="BF10" authorId="1">
      <text>
        <r>
          <rPr>
            <b/>
            <sz val="8"/>
            <color indexed="81"/>
            <rFont val="Tahoma"/>
            <family val="2"/>
          </rPr>
          <t>Chris: Josh (Wildland Hydrology, Inc.) said to use the upper values as the category delineations</t>
        </r>
      </text>
    </comment>
  </commentList>
</comments>
</file>

<file path=xl/comments19.xml><?xml version="1.0" encoding="utf-8"?>
<comments xmlns="http://schemas.openxmlformats.org/spreadsheetml/2006/main">
  <authors>
    <author>A satisfied Microsoft Office user</author>
    <author>fws</author>
  </authors>
  <commentList>
    <comment ref="AE4" authorId="0">
      <text>
        <r>
          <rPr>
            <sz val="8"/>
            <color indexed="81"/>
            <rFont val="Tahoma"/>
            <family val="2"/>
          </rPr>
          <t>Enter initials of person who entered the data</t>
        </r>
      </text>
    </comment>
    <comment ref="AQ10" authorId="1">
      <text>
        <r>
          <rPr>
            <b/>
            <sz val="8"/>
            <color indexed="81"/>
            <rFont val="Tahoma"/>
            <family val="2"/>
          </rPr>
          <t>Chris: Josh (Wildland Hydrology, Inc.) said to use the upper values as the category delineations</t>
        </r>
      </text>
    </comment>
    <comment ref="AT10" authorId="1">
      <text>
        <r>
          <rPr>
            <b/>
            <sz val="8"/>
            <color indexed="81"/>
            <rFont val="Tahoma"/>
            <family val="2"/>
          </rPr>
          <t>Chris: Josh (Wildland Hydrology, Inc.) said to use the upper values as the category delineations</t>
        </r>
      </text>
    </comment>
    <comment ref="AW10" authorId="1">
      <text>
        <r>
          <rPr>
            <b/>
            <sz val="8"/>
            <color indexed="81"/>
            <rFont val="Tahoma"/>
            <family val="2"/>
          </rPr>
          <t>Chris: Josh (Wildland Hydrology, Inc.) said to use the upper values as the category delineations</t>
        </r>
      </text>
    </comment>
    <comment ref="AZ10" authorId="1">
      <text>
        <r>
          <rPr>
            <b/>
            <sz val="8"/>
            <color indexed="81"/>
            <rFont val="Tahoma"/>
            <family val="2"/>
          </rPr>
          <t>Chris: Josh (Wildland Hydrology, Inc.) said to use the upper values as the category delineations</t>
        </r>
      </text>
    </comment>
    <comment ref="BC10" authorId="1">
      <text>
        <r>
          <rPr>
            <b/>
            <sz val="8"/>
            <color indexed="81"/>
            <rFont val="Tahoma"/>
            <family val="2"/>
          </rPr>
          <t>Chris: Josh (Wildland Hydrology, Inc.) said to use the upper values as the category delineations</t>
        </r>
      </text>
    </comment>
    <comment ref="BF10" authorId="1">
      <text>
        <r>
          <rPr>
            <b/>
            <sz val="8"/>
            <color indexed="81"/>
            <rFont val="Tahoma"/>
            <family val="2"/>
          </rPr>
          <t>Chris: Josh (Wildland Hydrology, Inc.) said to use the upper values as the category delineations</t>
        </r>
      </text>
    </comment>
  </commentList>
</comments>
</file>

<file path=xl/comments2.xml><?xml version="1.0" encoding="utf-8"?>
<comments xmlns="http://schemas.openxmlformats.org/spreadsheetml/2006/main">
  <authors>
    <author>A satisfied Microsoft Office user</author>
    <author>fws</author>
  </authors>
  <commentList>
    <comment ref="AE4" authorId="0">
      <text>
        <r>
          <rPr>
            <sz val="8"/>
            <color indexed="81"/>
            <rFont val="Tahoma"/>
            <family val="2"/>
          </rPr>
          <t>Enter initials of person who entered the data</t>
        </r>
      </text>
    </comment>
    <comment ref="AQ10" authorId="1">
      <text>
        <r>
          <rPr>
            <b/>
            <sz val="8"/>
            <color indexed="81"/>
            <rFont val="Tahoma"/>
            <family val="2"/>
          </rPr>
          <t>Chris: Josh (Wildland Hydrology, Inc.) said to use the upper values as the category delineations</t>
        </r>
      </text>
    </comment>
    <comment ref="AT10" authorId="1">
      <text>
        <r>
          <rPr>
            <b/>
            <sz val="8"/>
            <color indexed="81"/>
            <rFont val="Tahoma"/>
            <family val="2"/>
          </rPr>
          <t>Chris: Josh (Wildland Hydrology, Inc.) said to use the upper values as the category delineations</t>
        </r>
      </text>
    </comment>
    <comment ref="AW10" authorId="1">
      <text>
        <r>
          <rPr>
            <b/>
            <sz val="8"/>
            <color indexed="81"/>
            <rFont val="Tahoma"/>
            <family val="2"/>
          </rPr>
          <t>Chris: Josh (Wildland Hydrology, Inc.) said to use the upper values as the category delineations</t>
        </r>
      </text>
    </comment>
    <comment ref="AZ10" authorId="1">
      <text>
        <r>
          <rPr>
            <b/>
            <sz val="8"/>
            <color indexed="81"/>
            <rFont val="Tahoma"/>
            <family val="2"/>
          </rPr>
          <t>Chris: Josh (Wildland Hydrology, Inc.) said to use the upper values as the category delineations</t>
        </r>
      </text>
    </comment>
    <comment ref="BC10" authorId="1">
      <text>
        <r>
          <rPr>
            <b/>
            <sz val="8"/>
            <color indexed="81"/>
            <rFont val="Tahoma"/>
            <family val="2"/>
          </rPr>
          <t>Chris: Josh (Wildland Hydrology, Inc.) said to use the upper values as the category delineations</t>
        </r>
      </text>
    </comment>
    <comment ref="BF10" authorId="1">
      <text>
        <r>
          <rPr>
            <b/>
            <sz val="8"/>
            <color indexed="81"/>
            <rFont val="Tahoma"/>
            <family val="2"/>
          </rPr>
          <t>Chris: Josh (Wildland Hydrology, Inc.) said to use the upper values as the category delineations</t>
        </r>
      </text>
    </comment>
  </commentList>
</comments>
</file>

<file path=xl/comments20.xml><?xml version="1.0" encoding="utf-8"?>
<comments xmlns="http://schemas.openxmlformats.org/spreadsheetml/2006/main">
  <authors>
    <author>A satisfied Microsoft Office user</author>
    <author>fws</author>
  </authors>
  <commentList>
    <comment ref="AE4" authorId="0">
      <text>
        <r>
          <rPr>
            <sz val="8"/>
            <color indexed="81"/>
            <rFont val="Tahoma"/>
            <family val="2"/>
          </rPr>
          <t>Enter initials of person who entered the data</t>
        </r>
      </text>
    </comment>
    <comment ref="AQ10" authorId="1">
      <text>
        <r>
          <rPr>
            <b/>
            <sz val="8"/>
            <color indexed="81"/>
            <rFont val="Tahoma"/>
            <family val="2"/>
          </rPr>
          <t>Chris: Josh (Wildland Hydrology, Inc.) said to use the upper values as the category delineations</t>
        </r>
      </text>
    </comment>
    <comment ref="AT10" authorId="1">
      <text>
        <r>
          <rPr>
            <b/>
            <sz val="8"/>
            <color indexed="81"/>
            <rFont val="Tahoma"/>
            <family val="2"/>
          </rPr>
          <t>Chris: Josh (Wildland Hydrology, Inc.) said to use the upper values as the category delineations</t>
        </r>
      </text>
    </comment>
    <comment ref="AW10" authorId="1">
      <text>
        <r>
          <rPr>
            <b/>
            <sz val="8"/>
            <color indexed="81"/>
            <rFont val="Tahoma"/>
            <family val="2"/>
          </rPr>
          <t>Chris: Josh (Wildland Hydrology, Inc.) said to use the upper values as the category delineations</t>
        </r>
      </text>
    </comment>
    <comment ref="AZ10" authorId="1">
      <text>
        <r>
          <rPr>
            <b/>
            <sz val="8"/>
            <color indexed="81"/>
            <rFont val="Tahoma"/>
            <family val="2"/>
          </rPr>
          <t>Chris: Josh (Wildland Hydrology, Inc.) said to use the upper values as the category delineations</t>
        </r>
      </text>
    </comment>
    <comment ref="BC10" authorId="1">
      <text>
        <r>
          <rPr>
            <b/>
            <sz val="8"/>
            <color indexed="81"/>
            <rFont val="Tahoma"/>
            <family val="2"/>
          </rPr>
          <t>Chris: Josh (Wildland Hydrology, Inc.) said to use the upper values as the category delineations</t>
        </r>
      </text>
    </comment>
    <comment ref="BF10" authorId="1">
      <text>
        <r>
          <rPr>
            <b/>
            <sz val="8"/>
            <color indexed="81"/>
            <rFont val="Tahoma"/>
            <family val="2"/>
          </rPr>
          <t>Chris: Josh (Wildland Hydrology, Inc.) said to use the upper values as the category delineations</t>
        </r>
      </text>
    </comment>
  </commentList>
</comments>
</file>

<file path=xl/comments3.xml><?xml version="1.0" encoding="utf-8"?>
<comments xmlns="http://schemas.openxmlformats.org/spreadsheetml/2006/main">
  <authors>
    <author>A satisfied Microsoft Office user</author>
    <author>fws</author>
  </authors>
  <commentList>
    <comment ref="AE4" authorId="0">
      <text>
        <r>
          <rPr>
            <sz val="8"/>
            <color indexed="81"/>
            <rFont val="Tahoma"/>
            <family val="2"/>
          </rPr>
          <t>Enter initials of person who entered the data</t>
        </r>
      </text>
    </comment>
    <comment ref="AQ10" authorId="1">
      <text>
        <r>
          <rPr>
            <b/>
            <sz val="8"/>
            <color indexed="81"/>
            <rFont val="Tahoma"/>
            <family val="2"/>
          </rPr>
          <t>Chris: Josh (Wildland Hydrology, Inc.) said to use the upper values as the category delineations</t>
        </r>
      </text>
    </comment>
    <comment ref="AT10" authorId="1">
      <text>
        <r>
          <rPr>
            <b/>
            <sz val="8"/>
            <color indexed="81"/>
            <rFont val="Tahoma"/>
            <family val="2"/>
          </rPr>
          <t>Chris: Josh (Wildland Hydrology, Inc.) said to use the upper values as the category delineations</t>
        </r>
      </text>
    </comment>
    <comment ref="AW10" authorId="1">
      <text>
        <r>
          <rPr>
            <b/>
            <sz val="8"/>
            <color indexed="81"/>
            <rFont val="Tahoma"/>
            <family val="2"/>
          </rPr>
          <t>Chris: Josh (Wildland Hydrology, Inc.) said to use the upper values as the category delineations</t>
        </r>
      </text>
    </comment>
    <comment ref="AZ10" authorId="1">
      <text>
        <r>
          <rPr>
            <b/>
            <sz val="8"/>
            <color indexed="81"/>
            <rFont val="Tahoma"/>
            <family val="2"/>
          </rPr>
          <t>Chris: Josh (Wildland Hydrology, Inc.) said to use the upper values as the category delineations</t>
        </r>
      </text>
    </comment>
    <comment ref="BC10" authorId="1">
      <text>
        <r>
          <rPr>
            <b/>
            <sz val="8"/>
            <color indexed="81"/>
            <rFont val="Tahoma"/>
            <family val="2"/>
          </rPr>
          <t>Chris: Josh (Wildland Hydrology, Inc.) said to use the upper values as the category delineations</t>
        </r>
      </text>
    </comment>
    <comment ref="BF10" authorId="1">
      <text>
        <r>
          <rPr>
            <b/>
            <sz val="8"/>
            <color indexed="81"/>
            <rFont val="Tahoma"/>
            <family val="2"/>
          </rPr>
          <t>Chris: Josh (Wildland Hydrology, Inc.) said to use the upper values as the category delineations</t>
        </r>
      </text>
    </comment>
  </commentList>
</comments>
</file>

<file path=xl/comments4.xml><?xml version="1.0" encoding="utf-8"?>
<comments xmlns="http://schemas.openxmlformats.org/spreadsheetml/2006/main">
  <authors>
    <author>A satisfied Microsoft Office user</author>
    <author>fws</author>
  </authors>
  <commentList>
    <comment ref="AE4" authorId="0">
      <text>
        <r>
          <rPr>
            <sz val="8"/>
            <color indexed="81"/>
            <rFont val="Tahoma"/>
            <family val="2"/>
          </rPr>
          <t>Enter initials of person who entered the data</t>
        </r>
      </text>
    </comment>
    <comment ref="AQ10" authorId="1">
      <text>
        <r>
          <rPr>
            <b/>
            <sz val="8"/>
            <color indexed="81"/>
            <rFont val="Tahoma"/>
            <family val="2"/>
          </rPr>
          <t>Chris: Josh (Wildland Hydrology, Inc.) said to use the upper values as the category delineations</t>
        </r>
      </text>
    </comment>
    <comment ref="AT10" authorId="1">
      <text>
        <r>
          <rPr>
            <b/>
            <sz val="8"/>
            <color indexed="81"/>
            <rFont val="Tahoma"/>
            <family val="2"/>
          </rPr>
          <t>Chris: Josh (Wildland Hydrology, Inc.) said to use the upper values as the category delineations</t>
        </r>
      </text>
    </comment>
    <comment ref="AW10" authorId="1">
      <text>
        <r>
          <rPr>
            <b/>
            <sz val="8"/>
            <color indexed="81"/>
            <rFont val="Tahoma"/>
            <family val="2"/>
          </rPr>
          <t>Chris: Josh (Wildland Hydrology, Inc.) said to use the upper values as the category delineations</t>
        </r>
      </text>
    </comment>
    <comment ref="AZ10" authorId="1">
      <text>
        <r>
          <rPr>
            <b/>
            <sz val="8"/>
            <color indexed="81"/>
            <rFont val="Tahoma"/>
            <family val="2"/>
          </rPr>
          <t>Chris: Josh (Wildland Hydrology, Inc.) said to use the upper values as the category delineations</t>
        </r>
      </text>
    </comment>
    <comment ref="BC10" authorId="1">
      <text>
        <r>
          <rPr>
            <b/>
            <sz val="8"/>
            <color indexed="81"/>
            <rFont val="Tahoma"/>
            <family val="2"/>
          </rPr>
          <t>Chris: Josh (Wildland Hydrology, Inc.) said to use the upper values as the category delineations</t>
        </r>
      </text>
    </comment>
    <comment ref="BF10" authorId="1">
      <text>
        <r>
          <rPr>
            <b/>
            <sz val="8"/>
            <color indexed="81"/>
            <rFont val="Tahoma"/>
            <family val="2"/>
          </rPr>
          <t>Chris: Josh (Wildland Hydrology, Inc.) said to use the upper values as the category delineations</t>
        </r>
      </text>
    </comment>
  </commentList>
</comments>
</file>

<file path=xl/comments5.xml><?xml version="1.0" encoding="utf-8"?>
<comments xmlns="http://schemas.openxmlformats.org/spreadsheetml/2006/main">
  <authors>
    <author>A satisfied Microsoft Office user</author>
    <author>fws</author>
  </authors>
  <commentList>
    <comment ref="AE4" authorId="0">
      <text>
        <r>
          <rPr>
            <sz val="8"/>
            <color indexed="81"/>
            <rFont val="Tahoma"/>
            <family val="2"/>
          </rPr>
          <t>Enter initials of person who entered the data</t>
        </r>
      </text>
    </comment>
    <comment ref="AQ10" authorId="1">
      <text>
        <r>
          <rPr>
            <b/>
            <sz val="8"/>
            <color indexed="81"/>
            <rFont val="Tahoma"/>
            <family val="2"/>
          </rPr>
          <t>Chris: Josh (Wildland Hydrology, Inc.) said to use the upper values as the category delineations</t>
        </r>
      </text>
    </comment>
    <comment ref="AT10" authorId="1">
      <text>
        <r>
          <rPr>
            <b/>
            <sz val="8"/>
            <color indexed="81"/>
            <rFont val="Tahoma"/>
            <family val="2"/>
          </rPr>
          <t>Chris: Josh (Wildland Hydrology, Inc.) said to use the upper values as the category delineations</t>
        </r>
      </text>
    </comment>
    <comment ref="AW10" authorId="1">
      <text>
        <r>
          <rPr>
            <b/>
            <sz val="8"/>
            <color indexed="81"/>
            <rFont val="Tahoma"/>
            <family val="2"/>
          </rPr>
          <t>Chris: Josh (Wildland Hydrology, Inc.) said to use the upper values as the category delineations</t>
        </r>
      </text>
    </comment>
    <comment ref="AZ10" authorId="1">
      <text>
        <r>
          <rPr>
            <b/>
            <sz val="8"/>
            <color indexed="81"/>
            <rFont val="Tahoma"/>
            <family val="2"/>
          </rPr>
          <t>Chris: Josh (Wildland Hydrology, Inc.) said to use the upper values as the category delineations</t>
        </r>
      </text>
    </comment>
    <comment ref="BC10" authorId="1">
      <text>
        <r>
          <rPr>
            <b/>
            <sz val="8"/>
            <color indexed="81"/>
            <rFont val="Tahoma"/>
            <family val="2"/>
          </rPr>
          <t>Chris: Josh (Wildland Hydrology, Inc.) said to use the upper values as the category delineations</t>
        </r>
      </text>
    </comment>
    <comment ref="BF10" authorId="1">
      <text>
        <r>
          <rPr>
            <b/>
            <sz val="8"/>
            <color indexed="81"/>
            <rFont val="Tahoma"/>
            <family val="2"/>
          </rPr>
          <t>Chris: Josh (Wildland Hydrology, Inc.) said to use the upper values as the category delineations</t>
        </r>
      </text>
    </comment>
  </commentList>
</comments>
</file>

<file path=xl/comments6.xml><?xml version="1.0" encoding="utf-8"?>
<comments xmlns="http://schemas.openxmlformats.org/spreadsheetml/2006/main">
  <authors>
    <author>A satisfied Microsoft Office user</author>
    <author>fws</author>
  </authors>
  <commentList>
    <comment ref="AE4" authorId="0">
      <text>
        <r>
          <rPr>
            <sz val="8"/>
            <color indexed="81"/>
            <rFont val="Tahoma"/>
            <family val="2"/>
          </rPr>
          <t>Enter initials of person who entered the data</t>
        </r>
      </text>
    </comment>
    <comment ref="AQ10" authorId="1">
      <text>
        <r>
          <rPr>
            <b/>
            <sz val="8"/>
            <color indexed="81"/>
            <rFont val="Tahoma"/>
            <family val="2"/>
          </rPr>
          <t>Chris: Josh (Wildland Hydrology, Inc.) said to use the upper values as the category delineations</t>
        </r>
      </text>
    </comment>
    <comment ref="AT10" authorId="1">
      <text>
        <r>
          <rPr>
            <b/>
            <sz val="8"/>
            <color indexed="81"/>
            <rFont val="Tahoma"/>
            <family val="2"/>
          </rPr>
          <t>Chris: Josh (Wildland Hydrology, Inc.) said to use the upper values as the category delineations</t>
        </r>
      </text>
    </comment>
    <comment ref="AW10" authorId="1">
      <text>
        <r>
          <rPr>
            <b/>
            <sz val="8"/>
            <color indexed="81"/>
            <rFont val="Tahoma"/>
            <family val="2"/>
          </rPr>
          <t>Chris: Josh (Wildland Hydrology, Inc.) said to use the upper values as the category delineations</t>
        </r>
      </text>
    </comment>
    <comment ref="AZ10" authorId="1">
      <text>
        <r>
          <rPr>
            <b/>
            <sz val="8"/>
            <color indexed="81"/>
            <rFont val="Tahoma"/>
            <family val="2"/>
          </rPr>
          <t>Chris: Josh (Wildland Hydrology, Inc.) said to use the upper values as the category delineations</t>
        </r>
      </text>
    </comment>
    <comment ref="BC10" authorId="1">
      <text>
        <r>
          <rPr>
            <b/>
            <sz val="8"/>
            <color indexed="81"/>
            <rFont val="Tahoma"/>
            <family val="2"/>
          </rPr>
          <t>Chris: Josh (Wildland Hydrology, Inc.) said to use the upper values as the category delineations</t>
        </r>
      </text>
    </comment>
    <comment ref="BF10" authorId="1">
      <text>
        <r>
          <rPr>
            <b/>
            <sz val="8"/>
            <color indexed="81"/>
            <rFont val="Tahoma"/>
            <family val="2"/>
          </rPr>
          <t>Chris: Josh (Wildland Hydrology, Inc.) said to use the upper values as the category delineations</t>
        </r>
      </text>
    </comment>
  </commentList>
</comments>
</file>

<file path=xl/comments7.xml><?xml version="1.0" encoding="utf-8"?>
<comments xmlns="http://schemas.openxmlformats.org/spreadsheetml/2006/main">
  <authors>
    <author>A satisfied Microsoft Office user</author>
    <author>fws</author>
  </authors>
  <commentList>
    <comment ref="AE4" authorId="0">
      <text>
        <r>
          <rPr>
            <sz val="8"/>
            <color indexed="81"/>
            <rFont val="Tahoma"/>
            <family val="2"/>
          </rPr>
          <t>Enter initials of person who entered the data</t>
        </r>
      </text>
    </comment>
    <comment ref="AQ10" authorId="1">
      <text>
        <r>
          <rPr>
            <b/>
            <sz val="8"/>
            <color indexed="81"/>
            <rFont val="Tahoma"/>
            <family val="2"/>
          </rPr>
          <t>Chris: Josh (Wildland Hydrology, Inc.) said to use the upper values as the category delineations</t>
        </r>
      </text>
    </comment>
    <comment ref="AT10" authorId="1">
      <text>
        <r>
          <rPr>
            <b/>
            <sz val="8"/>
            <color indexed="81"/>
            <rFont val="Tahoma"/>
            <family val="2"/>
          </rPr>
          <t>Chris: Josh (Wildland Hydrology, Inc.) said to use the upper values as the category delineations</t>
        </r>
      </text>
    </comment>
    <comment ref="AW10" authorId="1">
      <text>
        <r>
          <rPr>
            <b/>
            <sz val="8"/>
            <color indexed="81"/>
            <rFont val="Tahoma"/>
            <family val="2"/>
          </rPr>
          <t>Chris: Josh (Wildland Hydrology, Inc.) said to use the upper values as the category delineations</t>
        </r>
      </text>
    </comment>
    <comment ref="AZ10" authorId="1">
      <text>
        <r>
          <rPr>
            <b/>
            <sz val="8"/>
            <color indexed="81"/>
            <rFont val="Tahoma"/>
            <family val="2"/>
          </rPr>
          <t>Chris: Josh (Wildland Hydrology, Inc.) said to use the upper values as the category delineations</t>
        </r>
      </text>
    </comment>
    <comment ref="BC10" authorId="1">
      <text>
        <r>
          <rPr>
            <b/>
            <sz val="8"/>
            <color indexed="81"/>
            <rFont val="Tahoma"/>
            <family val="2"/>
          </rPr>
          <t>Chris: Josh (Wildland Hydrology, Inc.) said to use the upper values as the category delineations</t>
        </r>
      </text>
    </comment>
    <comment ref="BF10" authorId="1">
      <text>
        <r>
          <rPr>
            <b/>
            <sz val="8"/>
            <color indexed="81"/>
            <rFont val="Tahoma"/>
            <family val="2"/>
          </rPr>
          <t>Chris: Josh (Wildland Hydrology, Inc.) said to use the upper values as the category delineations</t>
        </r>
      </text>
    </comment>
  </commentList>
</comments>
</file>

<file path=xl/comments8.xml><?xml version="1.0" encoding="utf-8"?>
<comments xmlns="http://schemas.openxmlformats.org/spreadsheetml/2006/main">
  <authors>
    <author>A satisfied Microsoft Office user</author>
    <author>fws</author>
  </authors>
  <commentList>
    <comment ref="AE4" authorId="0">
      <text>
        <r>
          <rPr>
            <sz val="8"/>
            <color indexed="81"/>
            <rFont val="Tahoma"/>
            <family val="2"/>
          </rPr>
          <t>Enter initials of person who entered the data</t>
        </r>
      </text>
    </comment>
    <comment ref="AQ10" authorId="1">
      <text>
        <r>
          <rPr>
            <b/>
            <sz val="8"/>
            <color indexed="81"/>
            <rFont val="Tahoma"/>
            <family val="2"/>
          </rPr>
          <t>Chris: Josh (Wildland Hydrology, Inc.) said to use the upper values as the category delineations</t>
        </r>
      </text>
    </comment>
    <comment ref="AT10" authorId="1">
      <text>
        <r>
          <rPr>
            <b/>
            <sz val="8"/>
            <color indexed="81"/>
            <rFont val="Tahoma"/>
            <family val="2"/>
          </rPr>
          <t>Chris: Josh (Wildland Hydrology, Inc.) said to use the upper values as the category delineations</t>
        </r>
      </text>
    </comment>
    <comment ref="AW10" authorId="1">
      <text>
        <r>
          <rPr>
            <b/>
            <sz val="8"/>
            <color indexed="81"/>
            <rFont val="Tahoma"/>
            <family val="2"/>
          </rPr>
          <t>Chris: Josh (Wildland Hydrology, Inc.) said to use the upper values as the category delineations</t>
        </r>
      </text>
    </comment>
    <comment ref="AZ10" authorId="1">
      <text>
        <r>
          <rPr>
            <b/>
            <sz val="8"/>
            <color indexed="81"/>
            <rFont val="Tahoma"/>
            <family val="2"/>
          </rPr>
          <t>Chris: Josh (Wildland Hydrology, Inc.) said to use the upper values as the category delineations</t>
        </r>
      </text>
    </comment>
    <comment ref="BC10" authorId="1">
      <text>
        <r>
          <rPr>
            <b/>
            <sz val="8"/>
            <color indexed="81"/>
            <rFont val="Tahoma"/>
            <family val="2"/>
          </rPr>
          <t>Chris: Josh (Wildland Hydrology, Inc.) said to use the upper values as the category delineations</t>
        </r>
      </text>
    </comment>
    <comment ref="BF10" authorId="1">
      <text>
        <r>
          <rPr>
            <b/>
            <sz val="8"/>
            <color indexed="81"/>
            <rFont val="Tahoma"/>
            <family val="2"/>
          </rPr>
          <t>Chris: Josh (Wildland Hydrology, Inc.) said to use the upper values as the category delineations</t>
        </r>
      </text>
    </comment>
  </commentList>
</comments>
</file>

<file path=xl/comments9.xml><?xml version="1.0" encoding="utf-8"?>
<comments xmlns="http://schemas.openxmlformats.org/spreadsheetml/2006/main">
  <authors>
    <author>A satisfied Microsoft Office user</author>
    <author>fws</author>
  </authors>
  <commentList>
    <comment ref="AE4" authorId="0">
      <text>
        <r>
          <rPr>
            <sz val="8"/>
            <color indexed="81"/>
            <rFont val="Tahoma"/>
            <family val="2"/>
          </rPr>
          <t>Enter initials of person who entered the data</t>
        </r>
      </text>
    </comment>
    <comment ref="AQ10" authorId="1">
      <text>
        <r>
          <rPr>
            <b/>
            <sz val="8"/>
            <color indexed="81"/>
            <rFont val="Tahoma"/>
            <family val="2"/>
          </rPr>
          <t>Chris: Josh (Wildland Hydrology, Inc.) said to use the upper values as the category delineations</t>
        </r>
      </text>
    </comment>
    <comment ref="AT10" authorId="1">
      <text>
        <r>
          <rPr>
            <b/>
            <sz val="8"/>
            <color indexed="81"/>
            <rFont val="Tahoma"/>
            <family val="2"/>
          </rPr>
          <t>Chris: Josh (Wildland Hydrology, Inc.) said to use the upper values as the category delineations</t>
        </r>
      </text>
    </comment>
    <comment ref="AW10" authorId="1">
      <text>
        <r>
          <rPr>
            <b/>
            <sz val="8"/>
            <color indexed="81"/>
            <rFont val="Tahoma"/>
            <family val="2"/>
          </rPr>
          <t>Chris: Josh (Wildland Hydrology, Inc.) said to use the upper values as the category delineations</t>
        </r>
      </text>
    </comment>
    <comment ref="AZ10" authorId="1">
      <text>
        <r>
          <rPr>
            <b/>
            <sz val="8"/>
            <color indexed="81"/>
            <rFont val="Tahoma"/>
            <family val="2"/>
          </rPr>
          <t>Chris: Josh (Wildland Hydrology, Inc.) said to use the upper values as the category delineations</t>
        </r>
      </text>
    </comment>
    <comment ref="BC10" authorId="1">
      <text>
        <r>
          <rPr>
            <b/>
            <sz val="8"/>
            <color indexed="81"/>
            <rFont val="Tahoma"/>
            <family val="2"/>
          </rPr>
          <t>Chris: Josh (Wildland Hydrology, Inc.) said to use the upper values as the category delineations</t>
        </r>
      </text>
    </comment>
    <comment ref="BF10" authorId="1">
      <text>
        <r>
          <rPr>
            <b/>
            <sz val="8"/>
            <color indexed="81"/>
            <rFont val="Tahoma"/>
            <family val="2"/>
          </rPr>
          <t>Chris: Josh (Wildland Hydrology, Inc.) said to use the upper values as the category delineations</t>
        </r>
      </text>
    </comment>
  </commentList>
</comments>
</file>

<file path=xl/sharedStrings.xml><?xml version="1.0" encoding="utf-8"?>
<sst xmlns="http://schemas.openxmlformats.org/spreadsheetml/2006/main" count="5886" uniqueCount="224">
  <si>
    <t>BEHI Rating</t>
  </si>
  <si>
    <t>NBS Rating</t>
  </si>
  <si>
    <t>low</t>
  </si>
  <si>
    <t>BEHI</t>
  </si>
  <si>
    <t>NBS</t>
  </si>
  <si>
    <t>Rate</t>
  </si>
  <si>
    <t>moderate</t>
  </si>
  <si>
    <t>high</t>
  </si>
  <si>
    <t>extreme</t>
  </si>
  <si>
    <t>very high</t>
  </si>
  <si>
    <t>very low</t>
  </si>
  <si>
    <t>Feature</t>
  </si>
  <si>
    <t>Lat/Long</t>
  </si>
  <si>
    <t>Start</t>
  </si>
  <si>
    <t>End</t>
  </si>
  <si>
    <t>Headcut Location or Start of Bank/Deposition</t>
  </si>
  <si>
    <t>For Banks or Deposition only</t>
  </si>
  <si>
    <t>Comments</t>
  </si>
  <si>
    <t>N/A</t>
  </si>
  <si>
    <r>
      <t xml:space="preserve">Length, ft </t>
    </r>
    <r>
      <rPr>
        <b/>
        <sz val="10"/>
        <color theme="1"/>
        <rFont val="Times New Roman"/>
        <family val="1"/>
      </rPr>
      <t>(Bank or deposition)</t>
    </r>
  </si>
  <si>
    <r>
      <t xml:space="preserve">Height, ft </t>
    </r>
    <r>
      <rPr>
        <b/>
        <sz val="10"/>
        <color theme="1"/>
        <rFont val="Times New Roman"/>
        <family val="1"/>
      </rPr>
      <t>(Bank or Headcut)</t>
    </r>
  </si>
  <si>
    <r>
      <t xml:space="preserve">Predicted Rate of Bank Erosion </t>
    </r>
    <r>
      <rPr>
        <b/>
        <sz val="10"/>
        <color theme="1"/>
        <rFont val="Times New Roman"/>
        <family val="1"/>
      </rPr>
      <t>(ft/year)</t>
    </r>
  </si>
  <si>
    <r>
      <t xml:space="preserve">Predicted Erosion Amount </t>
    </r>
    <r>
      <rPr>
        <b/>
        <sz val="10"/>
        <color theme="1"/>
        <rFont val="Times New Roman"/>
        <family val="1"/>
      </rPr>
      <t>(ft</t>
    </r>
    <r>
      <rPr>
        <b/>
        <vertAlign val="superscript"/>
        <sz val="10"/>
        <color theme="1"/>
        <rFont val="Times New Roman"/>
        <family val="1"/>
      </rPr>
      <t>3</t>
    </r>
    <r>
      <rPr>
        <b/>
        <sz val="10"/>
        <color theme="1"/>
        <rFont val="Times New Roman"/>
        <family val="1"/>
      </rPr>
      <t>/year)</t>
    </r>
  </si>
  <si>
    <r>
      <t xml:space="preserve">Predicted Erosion Amount </t>
    </r>
    <r>
      <rPr>
        <b/>
        <sz val="10"/>
        <color theme="1"/>
        <rFont val="Times New Roman"/>
        <family val="1"/>
      </rPr>
      <t>(tons/year)</t>
    </r>
  </si>
  <si>
    <r>
      <t xml:space="preserve">Predicted Erosion Rate </t>
    </r>
    <r>
      <rPr>
        <b/>
        <sz val="10"/>
        <color theme="1"/>
        <rFont val="Times New Roman"/>
        <family val="1"/>
      </rPr>
      <t>(tons/year/ft)</t>
    </r>
  </si>
  <si>
    <r>
      <t xml:space="preserve">Feature I.D. 
</t>
    </r>
    <r>
      <rPr>
        <b/>
        <sz val="10"/>
        <color theme="1"/>
        <rFont val="Times New Roman"/>
        <family val="1"/>
      </rPr>
      <t>(Bank., Headcut or Deposition I.D.)</t>
    </r>
  </si>
  <si>
    <t>TOTAL OF ALL GRIDS</t>
  </si>
  <si>
    <t>BANK EROSION HAZARD INDEX</t>
  </si>
  <si>
    <t>Stream:</t>
  </si>
  <si>
    <t>Observer(s):</t>
  </si>
  <si>
    <t>Data:</t>
  </si>
  <si>
    <t>QA/QC:</t>
  </si>
  <si>
    <t>Total Score:</t>
  </si>
  <si>
    <t>Reach:</t>
  </si>
  <si>
    <t>Comments:</t>
  </si>
  <si>
    <t>Location:</t>
  </si>
  <si>
    <t>Total Score Values:</t>
  </si>
  <si>
    <t>Very Low</t>
  </si>
  <si>
    <t>Low</t>
  </si>
  <si>
    <t>Moderate</t>
  </si>
  <si>
    <t>High</t>
  </si>
  <si>
    <t>Very High</t>
  </si>
  <si>
    <t>Extreme</t>
  </si>
  <si>
    <t>Date:</t>
  </si>
  <si>
    <t>5-10</t>
  </si>
  <si>
    <t>10-20</t>
  </si>
  <si>
    <t>20-30</t>
  </si>
  <si>
    <t>30-40</t>
  </si>
  <si>
    <t>40-45</t>
  </si>
  <si>
    <t>45-50</t>
  </si>
  <si>
    <t>Erodibility Variables</t>
  </si>
  <si>
    <t>Bank Erosion Potential</t>
  </si>
  <si>
    <t>Bank Height / Bankfull Height Ratio</t>
  </si>
  <si>
    <t>Bank Height</t>
  </si>
  <si>
    <t>Bankfull Height</t>
  </si>
  <si>
    <t>Value</t>
  </si>
  <si>
    <t>Index</t>
  </si>
  <si>
    <t>Bank Erosion Potental</t>
  </si>
  <si>
    <t>Notes</t>
  </si>
  <si>
    <t>Bank Height / Bankfull Height</t>
  </si>
  <si>
    <t>1.00-1.10</t>
  </si>
  <si>
    <t>1.11-1.19</t>
  </si>
  <si>
    <t>1.20-1.50</t>
  </si>
  <si>
    <t>1.60-2.00</t>
  </si>
  <si>
    <t>2.10-2.80</t>
  </si>
  <si>
    <t>&gt;2.80</t>
  </si>
  <si>
    <t>Root Depth / Bank Height Ratio</t>
  </si>
  <si>
    <t>1.0-1.9</t>
  </si>
  <si>
    <t>2.0-3.9</t>
  </si>
  <si>
    <t>4.0-5.9</t>
  </si>
  <si>
    <t>6.0-7.9</t>
  </si>
  <si>
    <t>8.0-9.0</t>
  </si>
  <si>
    <t>Root Depth</t>
  </si>
  <si>
    <t>Root Depth / Bank Height</t>
  </si>
  <si>
    <t>1.00-0.90</t>
  </si>
  <si>
    <t>0.89-0.50</t>
  </si>
  <si>
    <t>0.49-0.30</t>
  </si>
  <si>
    <t>0.29-0.15</t>
  </si>
  <si>
    <t>0.14-0.05</t>
  </si>
  <si>
    <t>&lt;0.05</t>
  </si>
  <si>
    <t>Weighted Root Density</t>
  </si>
  <si>
    <t>100-80</t>
  </si>
  <si>
    <t>79-55</t>
  </si>
  <si>
    <t>54-30</t>
  </si>
  <si>
    <t>29-15</t>
  </si>
  <si>
    <t>14-5</t>
  </si>
  <si>
    <t>&lt;5</t>
  </si>
  <si>
    <t>Root Density (%)</t>
  </si>
  <si>
    <t>Bank Angle</t>
  </si>
  <si>
    <t>0-20</t>
  </si>
  <si>
    <t>21-60</t>
  </si>
  <si>
    <t>61-80</t>
  </si>
  <si>
    <t>81-90</t>
  </si>
  <si>
    <t>91-119</t>
  </si>
  <si>
    <t>&gt;119</t>
  </si>
  <si>
    <t>Surface Protection</t>
  </si>
  <si>
    <t>14-10</t>
  </si>
  <si>
    <t>&lt;10</t>
  </si>
  <si>
    <r>
      <t xml:space="preserve">Bank Angle ( </t>
    </r>
    <r>
      <rPr>
        <vertAlign val="superscript"/>
        <sz val="8"/>
        <rFont val="Times New Roman"/>
        <family val="1"/>
      </rPr>
      <t xml:space="preserve">o </t>
    </r>
    <r>
      <rPr>
        <sz val="8"/>
        <rFont val="Times New Roman"/>
        <family val="1"/>
      </rPr>
      <t>)</t>
    </r>
  </si>
  <si>
    <t>Adjustments</t>
  </si>
  <si>
    <t>Bank Material</t>
  </si>
  <si>
    <t>Bedrock</t>
  </si>
  <si>
    <t>Bedrock banks have a very low erosion potential.</t>
  </si>
  <si>
    <t>Surface Protection (%)</t>
  </si>
  <si>
    <t>Boulders</t>
  </si>
  <si>
    <t>Boulder banks have a low erosion potential.</t>
  </si>
  <si>
    <t>Cobble</t>
  </si>
  <si>
    <t>Substract 10 points. No adjustment if sand/gravel compose greater than 50% of bank.</t>
  </si>
  <si>
    <t>Clay/Silt Loam</t>
  </si>
  <si>
    <t>Add 5 points.</t>
  </si>
  <si>
    <t>Adjustment</t>
  </si>
  <si>
    <t>Gravel</t>
  </si>
  <si>
    <t>Add 5-10 points depending on percentage of bank material composed of sand.</t>
  </si>
  <si>
    <t>Bank Materials</t>
  </si>
  <si>
    <t>Sand</t>
  </si>
  <si>
    <t>Add 10 points.</t>
  </si>
  <si>
    <t>Silt / Clay</t>
  </si>
  <si>
    <t>No adjustment.</t>
  </si>
  <si>
    <t>Bank Stratification</t>
  </si>
  <si>
    <t>Stratification</t>
  </si>
  <si>
    <t>TOTAL SCORE</t>
  </si>
  <si>
    <t>Add 5-10 points depending on position of unstable layers in relation to bankfull stage.</t>
  </si>
  <si>
    <t>Bank Profile</t>
  </si>
  <si>
    <t>Horizontal Distance</t>
  </si>
  <si>
    <t>Vertical Height</t>
  </si>
  <si>
    <t>Bankfull</t>
  </si>
  <si>
    <t>Bank Length</t>
  </si>
  <si>
    <t>Project Name</t>
  </si>
  <si>
    <r>
      <t>Estimating Near-Bank Stress</t>
    </r>
    <r>
      <rPr>
        <b/>
        <sz val="10"/>
        <rFont val="Arial"/>
        <family val="2"/>
      </rPr>
      <t xml:space="preserve"> </t>
    </r>
    <r>
      <rPr>
        <b/>
        <sz val="12"/>
        <rFont val="Arial"/>
        <family val="2"/>
      </rPr>
      <t>(</t>
    </r>
    <r>
      <rPr>
        <b/>
        <sz val="10"/>
        <rFont val="Arial"/>
        <family val="2"/>
      </rPr>
      <t xml:space="preserve"> </t>
    </r>
    <r>
      <rPr>
        <b/>
        <sz val="12"/>
        <rFont val="Arial"/>
        <family val="2"/>
      </rPr>
      <t>NBS</t>
    </r>
    <r>
      <rPr>
        <b/>
        <sz val="10"/>
        <rFont val="Arial"/>
        <family val="2"/>
      </rPr>
      <t xml:space="preserve"> </t>
    </r>
    <r>
      <rPr>
        <b/>
        <sz val="12"/>
        <rFont val="Arial"/>
        <family val="2"/>
      </rPr>
      <t>)</t>
    </r>
  </si>
  <si>
    <t>NOTE:  Cells with Text &amp; Formulas are Locked; To Unlock Cells, Unprotect Sheet under "Tools" &amp; "Protection"</t>
  </si>
  <si>
    <t xml:space="preserve">Stream:                       </t>
  </si>
  <si>
    <t>Station:</t>
  </si>
  <si>
    <t>Stream Type:</t>
  </si>
  <si>
    <t>Valley Type:</t>
  </si>
  <si>
    <t xml:space="preserve">Observers: </t>
  </si>
  <si>
    <t>Methods for Estimating Near-Bank Stress (NBS)</t>
  </si>
  <si>
    <r>
      <t>(</t>
    </r>
    <r>
      <rPr>
        <b/>
        <sz val="8"/>
        <rFont val="Arial"/>
        <family val="2"/>
      </rPr>
      <t>1</t>
    </r>
    <r>
      <rPr>
        <sz val="8"/>
        <rFont val="Arial"/>
        <family val="2"/>
      </rPr>
      <t>)   Channel pattern, transverse bar or split channel/central bar creating NBS</t>
    </r>
  </si>
  <si>
    <t>Level  I</t>
  </si>
  <si>
    <t>Reconaissance</t>
  </si>
  <si>
    <r>
      <t>(</t>
    </r>
    <r>
      <rPr>
        <b/>
        <sz val="8"/>
        <rFont val="Arial"/>
        <family val="2"/>
      </rPr>
      <t>2</t>
    </r>
    <r>
      <rPr>
        <sz val="8"/>
        <rFont val="Arial"/>
        <family val="2"/>
      </rPr>
      <t>)   Ratio of radius of curvature to bankfull width ( R</t>
    </r>
    <r>
      <rPr>
        <vertAlign val="subscript"/>
        <sz val="8"/>
        <rFont val="Arial"/>
        <family val="2"/>
      </rPr>
      <t>c</t>
    </r>
    <r>
      <rPr>
        <sz val="8"/>
        <rFont val="Arial"/>
        <family val="2"/>
      </rPr>
      <t xml:space="preserve"> / W</t>
    </r>
    <r>
      <rPr>
        <vertAlign val="subscript"/>
        <sz val="8"/>
        <rFont val="Arial"/>
        <family val="2"/>
      </rPr>
      <t>bkf</t>
    </r>
    <r>
      <rPr>
        <sz val="8"/>
        <rFont val="Arial"/>
        <family val="2"/>
      </rPr>
      <t xml:space="preserve"> )</t>
    </r>
  </si>
  <si>
    <t>Level  II</t>
  </si>
  <si>
    <t>General prediction</t>
  </si>
  <si>
    <r>
      <t>(</t>
    </r>
    <r>
      <rPr>
        <b/>
        <sz val="8"/>
        <rFont val="Arial"/>
        <family val="2"/>
      </rPr>
      <t>3</t>
    </r>
    <r>
      <rPr>
        <sz val="8"/>
        <rFont val="Arial"/>
        <family val="2"/>
      </rPr>
      <t>)   Ratio of pool slope to average water surface slope ( S</t>
    </r>
    <r>
      <rPr>
        <vertAlign val="subscript"/>
        <sz val="10"/>
        <rFont val="Arial"/>
        <family val="2"/>
      </rPr>
      <t xml:space="preserve">p </t>
    </r>
    <r>
      <rPr>
        <sz val="8"/>
        <rFont val="Arial"/>
        <family val="2"/>
      </rPr>
      <t>/ S )</t>
    </r>
  </si>
  <si>
    <r>
      <t>(</t>
    </r>
    <r>
      <rPr>
        <b/>
        <sz val="8"/>
        <rFont val="Arial"/>
        <family val="2"/>
      </rPr>
      <t>4</t>
    </r>
    <r>
      <rPr>
        <sz val="8"/>
        <rFont val="Arial"/>
        <family val="2"/>
      </rPr>
      <t>)   Ratio of pool slope to riffle slope ( S</t>
    </r>
    <r>
      <rPr>
        <vertAlign val="subscript"/>
        <sz val="10"/>
        <rFont val="Arial"/>
        <family val="2"/>
      </rPr>
      <t xml:space="preserve">p </t>
    </r>
    <r>
      <rPr>
        <sz val="8"/>
        <rFont val="Arial"/>
        <family val="2"/>
      </rPr>
      <t>/ S</t>
    </r>
    <r>
      <rPr>
        <vertAlign val="subscript"/>
        <sz val="10"/>
        <rFont val="Arial"/>
        <family val="2"/>
      </rPr>
      <t>rif</t>
    </r>
    <r>
      <rPr>
        <sz val="8"/>
        <rFont val="Arial"/>
        <family val="2"/>
      </rPr>
      <t xml:space="preserve"> )</t>
    </r>
  </si>
  <si>
    <r>
      <t>(</t>
    </r>
    <r>
      <rPr>
        <b/>
        <sz val="8"/>
        <rFont val="Arial"/>
        <family val="2"/>
      </rPr>
      <t>5</t>
    </r>
    <r>
      <rPr>
        <sz val="8"/>
        <rFont val="Arial"/>
        <family val="2"/>
      </rPr>
      <t>)   Ratio of near-bank maximum depth to bankfull mean depth ( d</t>
    </r>
    <r>
      <rPr>
        <vertAlign val="subscript"/>
        <sz val="10"/>
        <rFont val="Arial"/>
        <family val="2"/>
      </rPr>
      <t xml:space="preserve">nb </t>
    </r>
    <r>
      <rPr>
        <sz val="8"/>
        <rFont val="Arial"/>
        <family val="2"/>
      </rPr>
      <t>/ d</t>
    </r>
    <r>
      <rPr>
        <vertAlign val="subscript"/>
        <sz val="10"/>
        <rFont val="Arial"/>
        <family val="2"/>
      </rPr>
      <t>bkf</t>
    </r>
    <r>
      <rPr>
        <sz val="8"/>
        <rFont val="Arial"/>
        <family val="2"/>
      </rPr>
      <t xml:space="preserve"> )</t>
    </r>
  </si>
  <si>
    <t>Level  III</t>
  </si>
  <si>
    <t>Detailed prediction</t>
  </si>
  <si>
    <r>
      <t>(</t>
    </r>
    <r>
      <rPr>
        <b/>
        <sz val="8"/>
        <rFont val="Arial"/>
        <family val="2"/>
      </rPr>
      <t>6</t>
    </r>
    <r>
      <rPr>
        <sz val="8"/>
        <rFont val="Arial"/>
        <family val="2"/>
      </rPr>
      <t xml:space="preserve">)   Ratio of near-bank shear stress to bankfull shear stress ( </t>
    </r>
    <r>
      <rPr>
        <sz val="10"/>
        <rFont val="Symbol"/>
        <family val="1"/>
        <charset val="2"/>
      </rPr>
      <t>t</t>
    </r>
    <r>
      <rPr>
        <vertAlign val="subscript"/>
        <sz val="8"/>
        <rFont val="Arial"/>
        <family val="2"/>
      </rPr>
      <t xml:space="preserve">nb </t>
    </r>
    <r>
      <rPr>
        <sz val="8"/>
        <rFont val="Arial"/>
        <family val="2"/>
      </rPr>
      <t xml:space="preserve">/ </t>
    </r>
    <r>
      <rPr>
        <sz val="10"/>
        <rFont val="Symbol"/>
        <family val="1"/>
        <charset val="2"/>
      </rPr>
      <t>t</t>
    </r>
    <r>
      <rPr>
        <vertAlign val="subscript"/>
        <sz val="8"/>
        <rFont val="Arial"/>
        <family val="2"/>
      </rPr>
      <t>bkf</t>
    </r>
    <r>
      <rPr>
        <sz val="8"/>
        <rFont val="Arial"/>
        <family val="2"/>
      </rPr>
      <t xml:space="preserve"> )</t>
    </r>
  </si>
  <si>
    <r>
      <t>(</t>
    </r>
    <r>
      <rPr>
        <b/>
        <sz val="8"/>
        <rFont val="Arial"/>
        <family val="2"/>
      </rPr>
      <t>7</t>
    </r>
    <r>
      <rPr>
        <sz val="8"/>
        <rFont val="Arial"/>
        <family val="2"/>
      </rPr>
      <t>)   Velocity profiles / Isovels / Velocity gradient</t>
    </r>
  </si>
  <si>
    <t>Level  IV</t>
  </si>
  <si>
    <t>Validation</t>
  </si>
  <si>
    <t>Level I</t>
  </si>
  <si>
    <r>
      <t xml:space="preserve">Transverse </t>
    </r>
    <r>
      <rPr>
        <sz val="8"/>
        <rFont val="Arial"/>
        <family val="2"/>
      </rPr>
      <t>and/or</t>
    </r>
    <r>
      <rPr>
        <sz val="9"/>
        <rFont val="Arial"/>
        <family val="2"/>
      </rPr>
      <t xml:space="preserve"> central bars-short </t>
    </r>
    <r>
      <rPr>
        <sz val="8"/>
        <rFont val="Arial"/>
        <family val="2"/>
      </rPr>
      <t>and/or</t>
    </r>
    <r>
      <rPr>
        <sz val="9"/>
        <rFont val="Arial"/>
        <family val="2"/>
      </rPr>
      <t xml:space="preserve"> discontinuous……….…</t>
    </r>
  </si>
  <si>
    <t>…………………...….NBS = High / Very High</t>
  </si>
  <si>
    <t>Extensive deposition (continuous, cross-channel)……………..……………...…….</t>
  </si>
  <si>
    <t>………………....NBS = Extreme</t>
  </si>
  <si>
    <t>Chute cutoffs, down-valley meander migration, converging flow……………………</t>
  </si>
  <si>
    <t>………………….….NBS = Extreme</t>
  </si>
  <si>
    <t>Level II</t>
  </si>
  <si>
    <r>
      <t>Radius of   Curvature      R</t>
    </r>
    <r>
      <rPr>
        <vertAlign val="subscript"/>
        <sz val="9"/>
        <rFont val="Arial"/>
        <family val="2"/>
      </rPr>
      <t>c</t>
    </r>
    <r>
      <rPr>
        <sz val="9"/>
        <rFont val="Arial"/>
        <family val="2"/>
      </rPr>
      <t xml:space="preserve"> (ft)</t>
    </r>
  </si>
  <si>
    <r>
      <t>Bankfull Width W</t>
    </r>
    <r>
      <rPr>
        <vertAlign val="subscript"/>
        <sz val="10"/>
        <rFont val="Arial"/>
        <family val="2"/>
      </rPr>
      <t xml:space="preserve">bkf </t>
    </r>
    <r>
      <rPr>
        <sz val="8"/>
        <rFont val="Arial"/>
        <family val="2"/>
      </rPr>
      <t>(ft)</t>
    </r>
  </si>
  <si>
    <r>
      <t>Ratio</t>
    </r>
    <r>
      <rPr>
        <sz val="9"/>
        <rFont val="Arial"/>
        <family val="2"/>
      </rPr>
      <t xml:space="preserve"> R</t>
    </r>
    <r>
      <rPr>
        <vertAlign val="subscript"/>
        <sz val="9"/>
        <rFont val="Arial"/>
        <family val="2"/>
      </rPr>
      <t>c</t>
    </r>
    <r>
      <rPr>
        <sz val="9"/>
        <rFont val="Arial"/>
        <family val="2"/>
      </rPr>
      <t xml:space="preserve"> / W</t>
    </r>
    <r>
      <rPr>
        <vertAlign val="subscript"/>
        <sz val="9"/>
        <rFont val="Arial"/>
        <family val="2"/>
      </rPr>
      <t>bkf</t>
    </r>
  </si>
  <si>
    <t>Near-Bank Stress (NBS)</t>
  </si>
  <si>
    <r>
      <t>Pool Slope S</t>
    </r>
    <r>
      <rPr>
        <vertAlign val="subscript"/>
        <sz val="9"/>
        <rFont val="Arial"/>
        <family val="2"/>
      </rPr>
      <t>p</t>
    </r>
  </si>
  <si>
    <t>Average Slope S</t>
  </si>
  <si>
    <r>
      <t xml:space="preserve">Ratio </t>
    </r>
    <r>
      <rPr>
        <sz val="9"/>
        <rFont val="Arial"/>
        <family val="2"/>
      </rPr>
      <t>S</t>
    </r>
    <r>
      <rPr>
        <vertAlign val="subscript"/>
        <sz val="9"/>
        <rFont val="Arial"/>
        <family val="2"/>
      </rPr>
      <t>p</t>
    </r>
    <r>
      <rPr>
        <sz val="9"/>
        <rFont val="Arial"/>
        <family val="2"/>
      </rPr>
      <t xml:space="preserve"> / S</t>
    </r>
  </si>
  <si>
    <t>Method</t>
  </si>
  <si>
    <t>Dominant</t>
  </si>
  <si>
    <t>Near-Bank Stress</t>
  </si>
  <si>
    <r>
      <t>Riffle Slope S</t>
    </r>
    <r>
      <rPr>
        <vertAlign val="subscript"/>
        <sz val="9"/>
        <rFont val="Arial"/>
        <family val="2"/>
      </rPr>
      <t>rif</t>
    </r>
  </si>
  <si>
    <r>
      <t>Ratio</t>
    </r>
    <r>
      <rPr>
        <sz val="9"/>
        <rFont val="Arial"/>
        <family val="2"/>
      </rPr>
      <t xml:space="preserve"> S</t>
    </r>
    <r>
      <rPr>
        <vertAlign val="subscript"/>
        <sz val="9"/>
        <rFont val="Arial"/>
        <family val="2"/>
      </rPr>
      <t>p</t>
    </r>
    <r>
      <rPr>
        <sz val="9"/>
        <rFont val="Arial"/>
        <family val="2"/>
      </rPr>
      <t xml:space="preserve"> / S</t>
    </r>
    <r>
      <rPr>
        <vertAlign val="subscript"/>
        <sz val="9"/>
        <rFont val="Arial"/>
        <family val="2"/>
      </rPr>
      <t>rif</t>
    </r>
  </si>
  <si>
    <t>Level III</t>
  </si>
  <si>
    <r>
      <t>Near-Bank Max Depth d</t>
    </r>
    <r>
      <rPr>
        <vertAlign val="subscript"/>
        <sz val="10"/>
        <rFont val="Arial"/>
        <family val="2"/>
      </rPr>
      <t>nb</t>
    </r>
    <r>
      <rPr>
        <sz val="9"/>
        <rFont val="Arial"/>
        <family val="2"/>
      </rPr>
      <t xml:space="preserve"> (ft)</t>
    </r>
  </si>
  <si>
    <r>
      <t>Mean Depth d</t>
    </r>
    <r>
      <rPr>
        <vertAlign val="subscript"/>
        <sz val="9"/>
        <rFont val="Arial"/>
        <family val="2"/>
      </rPr>
      <t>bkf</t>
    </r>
    <r>
      <rPr>
        <sz val="9"/>
        <rFont val="Arial"/>
        <family val="2"/>
      </rPr>
      <t xml:space="preserve"> (ft)</t>
    </r>
  </si>
  <si>
    <r>
      <t>Ratio</t>
    </r>
    <r>
      <rPr>
        <sz val="9"/>
        <rFont val="Arial"/>
        <family val="2"/>
      </rPr>
      <t xml:space="preserve"> d</t>
    </r>
    <r>
      <rPr>
        <vertAlign val="subscript"/>
        <sz val="10"/>
        <rFont val="Arial"/>
        <family val="2"/>
      </rPr>
      <t>nb</t>
    </r>
    <r>
      <rPr>
        <sz val="9"/>
        <rFont val="Arial"/>
        <family val="2"/>
      </rPr>
      <t xml:space="preserve"> / d</t>
    </r>
    <r>
      <rPr>
        <vertAlign val="subscript"/>
        <sz val="9"/>
        <rFont val="Arial"/>
        <family val="2"/>
      </rPr>
      <t>bkf</t>
    </r>
  </si>
  <si>
    <r>
      <t>Near-Bank Slope S</t>
    </r>
    <r>
      <rPr>
        <vertAlign val="subscript"/>
        <sz val="12"/>
        <rFont val="Arial"/>
        <family val="2"/>
      </rPr>
      <t>nb</t>
    </r>
  </si>
  <si>
    <r>
      <t>Near-Bank Shear Stress</t>
    </r>
    <r>
      <rPr>
        <sz val="11"/>
        <color theme="1"/>
        <rFont val="Calibri"/>
        <family val="2"/>
        <scheme val="minor"/>
      </rPr>
      <t xml:space="preserve"> </t>
    </r>
    <r>
      <rPr>
        <sz val="10"/>
        <rFont val="Symbol"/>
        <family val="1"/>
        <charset val="2"/>
      </rPr>
      <t>t</t>
    </r>
    <r>
      <rPr>
        <vertAlign val="subscript"/>
        <sz val="9"/>
        <rFont val="Arial"/>
        <family val="2"/>
      </rPr>
      <t>nb</t>
    </r>
    <r>
      <rPr>
        <sz val="9"/>
        <rFont val="Arial"/>
        <family val="2"/>
      </rPr>
      <t xml:space="preserve"> ( lb/ft</t>
    </r>
    <r>
      <rPr>
        <b/>
        <vertAlign val="superscript"/>
        <sz val="9"/>
        <rFont val="Arial"/>
        <family val="2"/>
      </rPr>
      <t>2</t>
    </r>
    <r>
      <rPr>
        <sz val="9"/>
        <rFont val="Arial"/>
        <family val="2"/>
      </rPr>
      <t xml:space="preserve"> )</t>
    </r>
  </si>
  <si>
    <r>
      <t>Bankfull Shear Stress</t>
    </r>
    <r>
      <rPr>
        <sz val="11"/>
        <color theme="1"/>
        <rFont val="Calibri"/>
        <family val="2"/>
        <scheme val="minor"/>
      </rPr>
      <t xml:space="preserve"> </t>
    </r>
    <r>
      <rPr>
        <sz val="10"/>
        <rFont val="Symbol"/>
        <family val="1"/>
        <charset val="2"/>
      </rPr>
      <t>t</t>
    </r>
    <r>
      <rPr>
        <vertAlign val="subscript"/>
        <sz val="9"/>
        <rFont val="Arial"/>
        <family val="2"/>
      </rPr>
      <t>bkf</t>
    </r>
    <r>
      <rPr>
        <sz val="9"/>
        <rFont val="Arial"/>
        <family val="2"/>
      </rPr>
      <t xml:space="preserve"> ( lb/ft</t>
    </r>
    <r>
      <rPr>
        <b/>
        <vertAlign val="superscript"/>
        <sz val="9"/>
        <rFont val="Arial"/>
        <family val="2"/>
      </rPr>
      <t>2</t>
    </r>
    <r>
      <rPr>
        <sz val="9"/>
        <rFont val="Arial"/>
        <family val="2"/>
      </rPr>
      <t xml:space="preserve"> )</t>
    </r>
  </si>
  <si>
    <r>
      <t xml:space="preserve">Ratio </t>
    </r>
    <r>
      <rPr>
        <sz val="10"/>
        <rFont val="Symbol"/>
        <family val="1"/>
        <charset val="2"/>
      </rPr>
      <t>t</t>
    </r>
    <r>
      <rPr>
        <vertAlign val="subscript"/>
        <sz val="9"/>
        <rFont val="Arial"/>
        <family val="2"/>
      </rPr>
      <t>nb</t>
    </r>
    <r>
      <rPr>
        <sz val="9"/>
        <rFont val="Arial"/>
        <family val="2"/>
      </rPr>
      <t xml:space="preserve"> /</t>
    </r>
    <r>
      <rPr>
        <sz val="10"/>
        <rFont val="Symbol"/>
        <family val="1"/>
        <charset val="2"/>
      </rPr>
      <t xml:space="preserve"> t</t>
    </r>
    <r>
      <rPr>
        <vertAlign val="subscript"/>
        <sz val="9"/>
        <rFont val="Arial"/>
        <family val="2"/>
      </rPr>
      <t>bkf</t>
    </r>
  </si>
  <si>
    <r>
      <t>Near-Bank Stress (NBS</t>
    </r>
    <r>
      <rPr>
        <b/>
        <sz val="9"/>
        <rFont val="Arial"/>
        <family val="2"/>
      </rPr>
      <t>)</t>
    </r>
  </si>
  <si>
    <t>Level IV</t>
  </si>
  <si>
    <t>Velocity Gradient ( ft / sec / ft )</t>
  </si>
  <si>
    <t>Converting Values to a Near-Bank Stress (NBS) Rating</t>
  </si>
  <si>
    <t>Near-Bank Stress (NBS) ratings</t>
  </si>
  <si>
    <t>Method number</t>
  </si>
  <si>
    <t xml:space="preserve"> N / A</t>
  </si>
  <si>
    <t>&gt; 3.00</t>
  </si>
  <si>
    <t>&lt; 0.20</t>
  </si>
  <si>
    <t>&lt; 0.40</t>
  </si>
  <si>
    <t>&lt; 1.00</t>
  </si>
  <si>
    <t>&lt; 0.80</t>
  </si>
  <si>
    <t>&lt; 0.50</t>
  </si>
  <si>
    <t>2.21 – 3.00</t>
  </si>
  <si>
    <t>0.20 – 0.40</t>
  </si>
  <si>
    <t>0.41 – 0.60</t>
  </si>
  <si>
    <t>1.00 – 1.50</t>
  </si>
  <si>
    <t>0.80 – 1.05</t>
  </si>
  <si>
    <t>0.50 – 1.00</t>
  </si>
  <si>
    <t>2.01 – 2.20</t>
  </si>
  <si>
    <t>0.61 – 0.80</t>
  </si>
  <si>
    <t>1.51 – 1.80</t>
  </si>
  <si>
    <t>1.06 – 1.14</t>
  </si>
  <si>
    <t>1.01 – 1.60</t>
  </si>
  <si>
    <t>See</t>
  </si>
  <si>
    <t>1.81 – 2.00</t>
  </si>
  <si>
    <t>0.81 – 1.00</t>
  </si>
  <si>
    <t>1.81 – 2.50</t>
  </si>
  <si>
    <t>1.15 – 1.19</t>
  </si>
  <si>
    <t>1.61 – 2.00</t>
  </si>
  <si>
    <t>1.50 – 1.80</t>
  </si>
  <si>
    <t>1.01 – 1.20</t>
  </si>
  <si>
    <t>2.51 – 3.00</t>
  </si>
  <si>
    <t>1.20 – 1.60</t>
  </si>
  <si>
    <t>2.01 – 2.40</t>
  </si>
  <si>
    <t>Above</t>
  </si>
  <si>
    <t>&lt; 1.50</t>
  </si>
  <si>
    <t>&gt; 1.00</t>
  </si>
  <si>
    <t>&gt; 1.20</t>
  </si>
  <si>
    <t>&gt; 1.60</t>
  </si>
  <si>
    <t>&gt; 2.40</t>
  </si>
  <si>
    <t>Overall Near-Bank Stress (NBS) rating</t>
  </si>
  <si>
    <t>Only enter data in green highlighted cells. All others have equations</t>
  </si>
  <si>
    <t xml:space="preserve">Only enter data in the green cells. All other cells are either linked to other worksheets or have equations. </t>
  </si>
  <si>
    <t xml:space="preserve">Non-highlighted rates from USFWS Bank Erosion Rate Curve 
Yellow Highlighted rates from Rosgen Colorado Bank Erosion Rate                   Blue Highlighted rates are interpolated from Rosgen Colorado Bank Erosion Rate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</si>
</sst>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
    <numFmt numFmtId="166" formatCode="0.00000"/>
    <numFmt numFmtId="167" formatCode="0_);\(0\)"/>
  </numFmts>
  <fonts count="38" x14ac:knownFonts="1">
    <font>
      <sz val="11"/>
      <color theme="1"/>
      <name val="Calibri"/>
      <family val="2"/>
      <scheme val="minor"/>
    </font>
    <font>
      <sz val="12"/>
      <color theme="1"/>
      <name val="Times New Roman"/>
      <family val="1"/>
    </font>
    <font>
      <b/>
      <sz val="12"/>
      <color theme="1"/>
      <name val="Times New Roman"/>
      <family val="1"/>
    </font>
    <font>
      <b/>
      <sz val="10"/>
      <color theme="1"/>
      <name val="Times New Roman"/>
      <family val="1"/>
    </font>
    <font>
      <b/>
      <vertAlign val="superscript"/>
      <sz val="10"/>
      <color theme="1"/>
      <name val="Times New Roman"/>
      <family val="1"/>
    </font>
    <font>
      <sz val="10"/>
      <color theme="1"/>
      <name val="Times New Roman"/>
      <family val="1"/>
    </font>
    <font>
      <b/>
      <sz val="16"/>
      <color theme="1"/>
      <name val="Times New Roman"/>
      <family val="1"/>
    </font>
    <font>
      <sz val="10"/>
      <name val="Arial"/>
      <family val="2"/>
    </font>
    <font>
      <b/>
      <sz val="12"/>
      <name val="Times New Roman"/>
      <family val="1"/>
    </font>
    <font>
      <sz val="8"/>
      <name val="Times New Roman"/>
      <family val="1"/>
    </font>
    <font>
      <b/>
      <sz val="8"/>
      <name val="Times New Roman"/>
      <family val="1"/>
    </font>
    <font>
      <sz val="8"/>
      <name val="Arial"/>
      <family val="2"/>
    </font>
    <font>
      <sz val="10"/>
      <name val="Times New Roman"/>
      <family val="1"/>
    </font>
    <font>
      <vertAlign val="superscript"/>
      <sz val="8"/>
      <name val="Times New Roman"/>
      <family val="1"/>
    </font>
    <font>
      <b/>
      <sz val="10"/>
      <name val="Times New Roman"/>
      <family val="1"/>
    </font>
    <font>
      <sz val="16"/>
      <color indexed="10"/>
      <name val="Times New Roman"/>
      <family val="1"/>
    </font>
    <font>
      <sz val="8"/>
      <color indexed="81"/>
      <name val="Tahoma"/>
      <family val="2"/>
    </font>
    <font>
      <b/>
      <sz val="8"/>
      <color indexed="81"/>
      <name val="Tahoma"/>
      <family val="2"/>
    </font>
    <font>
      <sz val="10"/>
      <name val="Arial"/>
      <family val="2"/>
    </font>
    <font>
      <b/>
      <sz val="12"/>
      <name val="Arial"/>
      <family val="2"/>
    </font>
    <font>
      <b/>
      <sz val="10"/>
      <name val="Arial"/>
      <family val="2"/>
    </font>
    <font>
      <b/>
      <sz val="11"/>
      <name val="Arial"/>
      <family val="2"/>
    </font>
    <font>
      <b/>
      <sz val="8"/>
      <name val="Arial"/>
      <family val="2"/>
    </font>
    <font>
      <sz val="9"/>
      <name val="Arial"/>
      <family val="2"/>
    </font>
    <font>
      <b/>
      <sz val="8"/>
      <name val="Arial Narrow"/>
      <family val="2"/>
    </font>
    <font>
      <vertAlign val="subscript"/>
      <sz val="8"/>
      <name val="Arial"/>
      <family val="2"/>
    </font>
    <font>
      <vertAlign val="subscript"/>
      <sz val="10"/>
      <name val="Arial"/>
      <family val="2"/>
    </font>
    <font>
      <sz val="10"/>
      <name val="Symbol"/>
      <family val="1"/>
      <charset val="2"/>
    </font>
    <font>
      <vertAlign val="subscript"/>
      <sz val="9"/>
      <name val="Arial"/>
      <family val="2"/>
    </font>
    <font>
      <i/>
      <sz val="9"/>
      <name val="Arial"/>
      <family val="2"/>
    </font>
    <font>
      <vertAlign val="subscript"/>
      <sz val="12"/>
      <name val="Arial"/>
      <family val="2"/>
    </font>
    <font>
      <b/>
      <vertAlign val="superscript"/>
      <sz val="9"/>
      <name val="Arial"/>
      <family val="2"/>
    </font>
    <font>
      <b/>
      <sz val="9"/>
      <name val="Arial"/>
      <family val="2"/>
    </font>
    <font>
      <sz val="7"/>
      <name val="Arial"/>
      <family val="2"/>
    </font>
    <font>
      <sz val="16"/>
      <color theme="1"/>
      <name val="Times New Roman"/>
      <family val="1"/>
    </font>
    <font>
      <sz val="24"/>
      <color theme="1"/>
      <name val="Times New Roman"/>
      <family val="1"/>
    </font>
    <font>
      <sz val="24"/>
      <name val="Times New Roman"/>
      <family val="1"/>
    </font>
    <font>
      <sz val="14"/>
      <name val="Arial"/>
      <family val="2"/>
    </font>
  </fonts>
  <fills count="11">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rgb="FFFF4F4F"/>
        <bgColor indexed="64"/>
      </patternFill>
    </fill>
    <fill>
      <patternFill patternType="solid">
        <fgColor rgb="FF00B0F0"/>
        <bgColor indexed="64"/>
      </patternFill>
    </fill>
  </fills>
  <borders count="17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ck">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medium">
        <color auto="1"/>
      </bottom>
      <diagonal/>
    </border>
    <border>
      <left style="thin">
        <color auto="1"/>
      </left>
      <right style="thin">
        <color auto="1"/>
      </right>
      <top style="thick">
        <color auto="1"/>
      </top>
      <bottom style="thin">
        <color auto="1"/>
      </bottom>
      <diagonal/>
    </border>
    <border>
      <left style="thin">
        <color auto="1"/>
      </left>
      <right style="thin">
        <color auto="1"/>
      </right>
      <top style="thin">
        <color auto="1"/>
      </top>
      <bottom/>
      <diagonal/>
    </border>
    <border>
      <left style="thick">
        <color auto="1"/>
      </left>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top style="thick">
        <color auto="1"/>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ck">
        <color auto="1"/>
      </right>
      <top style="thick">
        <color auto="1"/>
      </top>
      <bottom style="thick">
        <color auto="1"/>
      </bottom>
      <diagonal/>
    </border>
    <border>
      <left style="medium">
        <color auto="1"/>
      </left>
      <right/>
      <top style="thick">
        <color auto="1"/>
      </top>
      <bottom style="thick">
        <color auto="1"/>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55"/>
      </top>
      <bottom style="thin">
        <color indexed="55"/>
      </bottom>
      <diagonal/>
    </border>
    <border>
      <left style="thin">
        <color indexed="55"/>
      </left>
      <right style="thin">
        <color indexed="55"/>
      </right>
      <top style="thin">
        <color indexed="55"/>
      </top>
      <bottom style="double">
        <color indexed="64"/>
      </bottom>
      <diagonal/>
    </border>
    <border>
      <left style="thin">
        <color indexed="55"/>
      </left>
      <right/>
      <top style="thin">
        <color indexed="55"/>
      </top>
      <bottom style="double">
        <color indexed="64"/>
      </bottom>
      <diagonal/>
    </border>
    <border>
      <left/>
      <right style="thin">
        <color indexed="64"/>
      </right>
      <top style="thin">
        <color indexed="55"/>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double">
        <color indexed="64"/>
      </right>
      <top style="thin">
        <color indexed="64"/>
      </top>
      <bottom style="double">
        <color indexed="64"/>
      </bottom>
      <diagonal/>
    </border>
    <border>
      <left style="double">
        <color indexed="64"/>
      </left>
      <right/>
      <top/>
      <bottom/>
      <diagonal/>
    </border>
    <border>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diagonal/>
    </border>
    <border>
      <left style="thin">
        <color indexed="64"/>
      </left>
      <right style="thin">
        <color indexed="22"/>
      </right>
      <top/>
      <bottom/>
      <diagonal/>
    </border>
    <border>
      <left style="thin">
        <color indexed="64"/>
      </left>
      <right style="thin">
        <color indexed="22"/>
      </right>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top style="thin">
        <color indexed="64"/>
      </top>
      <bottom style="thin">
        <color indexed="55"/>
      </bottom>
      <diagonal/>
    </border>
    <border>
      <left/>
      <right style="thin">
        <color indexed="64"/>
      </right>
      <top style="thin">
        <color indexed="64"/>
      </top>
      <bottom style="thin">
        <color indexed="55"/>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right style="thin">
        <color indexed="55"/>
      </right>
      <top style="thin">
        <color indexed="64"/>
      </top>
      <bottom style="thin">
        <color indexed="55"/>
      </bottom>
      <diagonal/>
    </border>
    <border>
      <left/>
      <right/>
      <top style="double">
        <color indexed="64"/>
      </top>
      <bottom/>
      <diagonal/>
    </border>
    <border>
      <left style="thin">
        <color auto="1"/>
      </left>
      <right style="thin">
        <color indexed="64"/>
      </right>
      <top/>
      <bottom/>
      <diagonal/>
    </border>
    <border>
      <left style="thin">
        <color indexed="64"/>
      </left>
      <right/>
      <top style="thin">
        <color indexed="55"/>
      </top>
      <bottom style="double">
        <color indexed="64"/>
      </bottom>
      <diagonal/>
    </border>
    <border>
      <left/>
      <right/>
      <top style="thin">
        <color indexed="55"/>
      </top>
      <bottom style="double">
        <color indexed="64"/>
      </bottom>
      <diagonal/>
    </border>
    <border>
      <left/>
      <right style="thin">
        <color indexed="55"/>
      </right>
      <top style="thin">
        <color indexed="55"/>
      </top>
      <bottom style="double">
        <color indexed="64"/>
      </bottom>
      <diagonal/>
    </border>
    <border>
      <left style="thin">
        <color auto="1"/>
      </left>
      <right style="thin">
        <color indexed="64"/>
      </right>
      <top style="thin">
        <color auto="1"/>
      </top>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s>
  <cellStyleXfs count="6">
    <xf numFmtId="0" fontId="0" fillId="0" borderId="0"/>
    <xf numFmtId="0" fontId="7" fillId="0" borderId="0"/>
    <xf numFmtId="9" fontId="7" fillId="0" borderId="0" applyFont="0" applyFill="0" applyBorder="0" applyAlignment="0" applyProtection="0"/>
    <xf numFmtId="0" fontId="7" fillId="0" borderId="0"/>
    <xf numFmtId="0" fontId="18" fillId="0" borderId="0"/>
    <xf numFmtId="9" fontId="18" fillId="0" borderId="0" applyFont="0" applyFill="0" applyBorder="0" applyAlignment="0" applyProtection="0"/>
  </cellStyleXfs>
  <cellXfs count="577">
    <xf numFmtId="0" fontId="0" fillId="0" borderId="0" xfId="0"/>
    <xf numFmtId="0" fontId="1" fillId="0" borderId="0" xfId="0" applyFont="1"/>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164" fontId="1" fillId="0" borderId="6" xfId="0" applyNumberFormat="1" applyFont="1" applyBorder="1" applyAlignment="1">
      <alignment horizontal="right"/>
    </xf>
    <xf numFmtId="164" fontId="1" fillId="2" borderId="6" xfId="0" applyNumberFormat="1" applyFont="1" applyFill="1" applyBorder="1" applyAlignment="1">
      <alignment horizontal="right"/>
    </xf>
    <xf numFmtId="0" fontId="1" fillId="0" borderId="7" xfId="0" applyFont="1" applyBorder="1"/>
    <xf numFmtId="0" fontId="1" fillId="0" borderId="8" xfId="0" applyFont="1" applyBorder="1"/>
    <xf numFmtId="164" fontId="1" fillId="0" borderId="9" xfId="0" applyNumberFormat="1" applyFont="1" applyBorder="1" applyAlignment="1">
      <alignment horizontal="right"/>
    </xf>
    <xf numFmtId="0" fontId="1" fillId="0" borderId="0" xfId="0" applyFont="1" applyBorder="1"/>
    <xf numFmtId="164" fontId="1" fillId="0" borderId="0" xfId="0" applyNumberFormat="1" applyFont="1" applyBorder="1" applyAlignment="1">
      <alignment horizontal="right"/>
    </xf>
    <xf numFmtId="0" fontId="8" fillId="0" borderId="0" xfId="1" applyFont="1" applyFill="1" applyAlignment="1">
      <alignment horizontal="left" vertical="center"/>
    </xf>
    <xf numFmtId="0" fontId="8" fillId="0" borderId="0" xfId="1" applyFont="1" applyAlignment="1">
      <alignment horizontal="center" vertical="center"/>
    </xf>
    <xf numFmtId="0" fontId="8" fillId="0" borderId="0" xfId="1" applyFont="1" applyFill="1" applyAlignment="1">
      <alignment horizontal="center" vertical="center"/>
    </xf>
    <xf numFmtId="0" fontId="8" fillId="0" borderId="0" xfId="1" applyFont="1" applyBorder="1" applyAlignment="1">
      <alignment horizontal="center" vertical="center"/>
    </xf>
    <xf numFmtId="0" fontId="9" fillId="0" borderId="0" xfId="1" applyFont="1" applyAlignment="1">
      <alignment horizontal="center" vertical="center"/>
    </xf>
    <xf numFmtId="0" fontId="9" fillId="0" borderId="0" xfId="1" applyFont="1" applyFill="1" applyAlignment="1">
      <alignment horizontal="center" vertical="center"/>
    </xf>
    <xf numFmtId="0" fontId="9" fillId="0" borderId="0" xfId="1" applyFont="1" applyBorder="1" applyAlignment="1">
      <alignment horizontal="center" vertical="center"/>
    </xf>
    <xf numFmtId="0" fontId="9" fillId="0" borderId="0" xfId="1" applyFont="1" applyBorder="1" applyAlignment="1">
      <alignment horizontal="center" vertical="center" wrapText="1"/>
    </xf>
    <xf numFmtId="0" fontId="9" fillId="0" borderId="0" xfId="1" applyFont="1" applyAlignment="1">
      <alignment horizontal="center" vertical="center" wrapText="1"/>
    </xf>
    <xf numFmtId="0" fontId="9" fillId="0" borderId="0" xfId="1" applyFont="1" applyFill="1" applyBorder="1" applyAlignment="1">
      <alignment horizontal="center" vertical="center"/>
    </xf>
    <xf numFmtId="40" fontId="12" fillId="0" borderId="0" xfId="1" applyNumberFormat="1" applyFont="1" applyFill="1" applyBorder="1" applyAlignment="1">
      <alignment horizontal="center" vertical="center"/>
    </xf>
    <xf numFmtId="0" fontId="10" fillId="0" borderId="0" xfId="1" applyFont="1" applyAlignment="1">
      <alignment horizontal="center" vertical="center"/>
    </xf>
    <xf numFmtId="40" fontId="10" fillId="4" borderId="46" xfId="1" applyNumberFormat="1" applyFont="1" applyFill="1" applyBorder="1" applyAlignment="1">
      <alignment horizontal="left" vertical="center"/>
    </xf>
    <xf numFmtId="40" fontId="10" fillId="4" borderId="47" xfId="1" applyNumberFormat="1" applyFont="1" applyFill="1" applyBorder="1" applyAlignment="1">
      <alignment horizontal="left" vertical="center"/>
    </xf>
    <xf numFmtId="40" fontId="10" fillId="4" borderId="48" xfId="1" applyNumberFormat="1" applyFont="1" applyFill="1" applyBorder="1" applyAlignment="1">
      <alignment horizontal="left" vertical="center"/>
    </xf>
    <xf numFmtId="40" fontId="10" fillId="0" borderId="0" xfId="1" applyNumberFormat="1" applyFont="1" applyFill="1" applyBorder="1" applyAlignment="1">
      <alignment horizontal="left" vertical="center"/>
    </xf>
    <xf numFmtId="0" fontId="10" fillId="4" borderId="49" xfId="1" applyFont="1" applyFill="1" applyBorder="1" applyAlignment="1">
      <alignment horizontal="center" vertical="center" textRotation="90"/>
    </xf>
    <xf numFmtId="0" fontId="10" fillId="4" borderId="0" xfId="1" applyFont="1" applyFill="1" applyBorder="1" applyAlignment="1">
      <alignment horizontal="center" vertical="center" textRotation="90"/>
    </xf>
    <xf numFmtId="0" fontId="9" fillId="4" borderId="0" xfId="1" applyFont="1" applyFill="1" applyBorder="1" applyAlignment="1">
      <alignment horizontal="center" vertical="center"/>
    </xf>
    <xf numFmtId="0" fontId="9" fillId="4" borderId="63" xfId="1" applyFont="1" applyFill="1" applyBorder="1" applyAlignment="1">
      <alignment horizontal="center" vertical="center"/>
    </xf>
    <xf numFmtId="0" fontId="7" fillId="0" borderId="0" xfId="1" applyFill="1" applyBorder="1" applyAlignment="1">
      <alignment horizontal="center" vertical="center"/>
    </xf>
    <xf numFmtId="0" fontId="9" fillId="4" borderId="46" xfId="1" applyFont="1" applyFill="1" applyBorder="1" applyAlignment="1">
      <alignment horizontal="center" vertical="center"/>
    </xf>
    <xf numFmtId="0" fontId="9" fillId="4" borderId="47" xfId="1" applyFont="1" applyFill="1" applyBorder="1" applyAlignment="1">
      <alignment horizontal="center" vertical="center"/>
    </xf>
    <xf numFmtId="0" fontId="9" fillId="4" borderId="65" xfId="1" applyFont="1" applyFill="1" applyBorder="1" applyAlignment="1">
      <alignment horizontal="center" vertical="center"/>
    </xf>
    <xf numFmtId="0" fontId="7" fillId="0" borderId="0" xfId="1" applyFill="1" applyBorder="1" applyAlignment="1">
      <alignment horizontal="center"/>
    </xf>
    <xf numFmtId="40" fontId="10" fillId="4" borderId="34" xfId="1" applyNumberFormat="1" applyFont="1" applyFill="1" applyBorder="1" applyAlignment="1">
      <alignment horizontal="left" vertical="center"/>
    </xf>
    <xf numFmtId="40" fontId="10" fillId="4" borderId="35" xfId="1" applyNumberFormat="1" applyFont="1" applyFill="1" applyBorder="1" applyAlignment="1">
      <alignment horizontal="left" vertical="center"/>
    </xf>
    <xf numFmtId="40" fontId="10" fillId="4" borderId="35" xfId="1" applyNumberFormat="1" applyFont="1" applyFill="1" applyBorder="1" applyAlignment="1">
      <alignment vertical="center"/>
    </xf>
    <xf numFmtId="40" fontId="10" fillId="4" borderId="36" xfId="1" applyNumberFormat="1" applyFont="1" applyFill="1" applyBorder="1" applyAlignment="1">
      <alignment vertical="center"/>
    </xf>
    <xf numFmtId="40" fontId="10" fillId="0" borderId="0" xfId="1" applyNumberFormat="1" applyFont="1" applyFill="1" applyBorder="1" applyAlignment="1">
      <alignment vertical="center"/>
    </xf>
    <xf numFmtId="40" fontId="9" fillId="4" borderId="52" xfId="1" applyNumberFormat="1" applyFont="1" applyFill="1" applyBorder="1" applyAlignment="1">
      <alignment horizontal="center" vertical="center"/>
    </xf>
    <xf numFmtId="40" fontId="9" fillId="4" borderId="41" xfId="1" applyNumberFormat="1" applyFont="1" applyFill="1" applyBorder="1" applyAlignment="1">
      <alignment horizontal="center" vertical="center"/>
    </xf>
    <xf numFmtId="40" fontId="12" fillId="4" borderId="51" xfId="1" applyNumberFormat="1" applyFont="1" applyFill="1" applyBorder="1" applyAlignment="1">
      <alignment horizontal="center" vertical="center"/>
    </xf>
    <xf numFmtId="40" fontId="9" fillId="4" borderId="57" xfId="1" applyNumberFormat="1" applyFont="1" applyFill="1" applyBorder="1" applyAlignment="1">
      <alignment horizontal="center" vertical="center"/>
    </xf>
    <xf numFmtId="40" fontId="9" fillId="4" borderId="54" xfId="1" applyNumberFormat="1" applyFont="1" applyFill="1" applyBorder="1" applyAlignment="1">
      <alignment horizontal="center" vertical="center"/>
    </xf>
    <xf numFmtId="40" fontId="12" fillId="4" borderId="56" xfId="1" applyNumberFormat="1" applyFont="1" applyFill="1" applyBorder="1" applyAlignment="1">
      <alignment horizontal="center" vertical="center"/>
    </xf>
    <xf numFmtId="40" fontId="9" fillId="4" borderId="76" xfId="1" applyNumberFormat="1" applyFont="1" applyFill="1" applyBorder="1" applyAlignment="1">
      <alignment horizontal="center" vertical="center"/>
    </xf>
    <xf numFmtId="40" fontId="9" fillId="4" borderId="44" xfId="1" applyNumberFormat="1" applyFont="1" applyFill="1" applyBorder="1" applyAlignment="1">
      <alignment horizontal="center" vertical="center"/>
    </xf>
    <xf numFmtId="40" fontId="12" fillId="4" borderId="44" xfId="1" applyNumberFormat="1" applyFont="1" applyFill="1" applyBorder="1" applyAlignment="1">
      <alignment horizontal="center" vertical="center"/>
    </xf>
    <xf numFmtId="40" fontId="12" fillId="4" borderId="75" xfId="1" applyNumberFormat="1" applyFont="1" applyFill="1" applyBorder="1" applyAlignment="1">
      <alignment horizontal="center" vertical="center"/>
    </xf>
    <xf numFmtId="40" fontId="12" fillId="4" borderId="66" xfId="1" applyNumberFormat="1" applyFont="1" applyFill="1" applyBorder="1" applyAlignment="1">
      <alignment horizontal="center" vertical="center"/>
    </xf>
    <xf numFmtId="40" fontId="12" fillId="4" borderId="47" xfId="1" applyNumberFormat="1" applyFont="1" applyFill="1" applyBorder="1" applyAlignment="1">
      <alignment horizontal="center" vertical="center"/>
    </xf>
    <xf numFmtId="40" fontId="12" fillId="4" borderId="65" xfId="1" applyNumberFormat="1" applyFont="1" applyFill="1" applyBorder="1" applyAlignment="1">
      <alignment horizontal="center" vertical="center"/>
    </xf>
    <xf numFmtId="40" fontId="9" fillId="4" borderId="35" xfId="1" applyNumberFormat="1" applyFont="1" applyFill="1" applyBorder="1" applyAlignment="1">
      <alignment vertical="center"/>
    </xf>
    <xf numFmtId="40" fontId="9" fillId="4" borderId="83" xfId="1" applyNumberFormat="1" applyFont="1" applyFill="1" applyBorder="1" applyAlignment="1">
      <alignment vertical="center"/>
    </xf>
    <xf numFmtId="40" fontId="10" fillId="4" borderId="53" xfId="1" applyNumberFormat="1" applyFont="1" applyFill="1" applyBorder="1" applyAlignment="1">
      <alignment horizontal="left" vertical="center"/>
    </xf>
    <xf numFmtId="40" fontId="10" fillId="4" borderId="54" xfId="1" applyNumberFormat="1" applyFont="1" applyFill="1" applyBorder="1" applyAlignment="1">
      <alignment horizontal="left" vertical="center"/>
    </xf>
    <xf numFmtId="40" fontId="12" fillId="4" borderId="54" xfId="1" applyNumberFormat="1" applyFont="1" applyFill="1" applyBorder="1" applyAlignment="1">
      <alignment vertical="center"/>
    </xf>
    <xf numFmtId="40" fontId="12" fillId="4" borderId="56" xfId="1" applyNumberFormat="1" applyFont="1" applyFill="1" applyBorder="1" applyAlignment="1">
      <alignment vertical="center"/>
    </xf>
    <xf numFmtId="40" fontId="10" fillId="4" borderId="43" xfId="1" applyNumberFormat="1" applyFont="1" applyFill="1" applyBorder="1" applyAlignment="1">
      <alignment horizontal="left" vertical="center"/>
    </xf>
    <xf numFmtId="40" fontId="10" fillId="4" borderId="44" xfId="1" applyNumberFormat="1" applyFont="1" applyFill="1" applyBorder="1" applyAlignment="1">
      <alignment horizontal="left" vertical="center"/>
    </xf>
    <xf numFmtId="40" fontId="12" fillId="4" borderId="44" xfId="1" applyNumberFormat="1" applyFont="1" applyFill="1" applyBorder="1" applyAlignment="1">
      <alignment vertical="center"/>
    </xf>
    <xf numFmtId="40" fontId="12" fillId="4" borderId="75" xfId="1" applyNumberFormat="1" applyFont="1" applyFill="1" applyBorder="1" applyAlignment="1">
      <alignment vertical="center"/>
    </xf>
    <xf numFmtId="40" fontId="14" fillId="0" borderId="0" xfId="1" applyNumberFormat="1" applyFont="1" applyFill="1" applyBorder="1" applyAlignment="1">
      <alignment horizontal="center" vertical="center"/>
    </xf>
    <xf numFmtId="0" fontId="9" fillId="0" borderId="0" xfId="1" applyFont="1" applyFill="1" applyBorder="1" applyAlignment="1">
      <alignment vertical="center"/>
    </xf>
    <xf numFmtId="40" fontId="9" fillId="0" borderId="0" xfId="1" applyNumberFormat="1" applyFont="1" applyFill="1" applyBorder="1" applyAlignment="1">
      <alignment horizontal="center" vertical="center"/>
    </xf>
    <xf numFmtId="0" fontId="7" fillId="0" borderId="0" xfId="1" applyBorder="1" applyAlignment="1">
      <alignment horizontal="center" vertical="center"/>
    </xf>
    <xf numFmtId="0" fontId="9" fillId="0" borderId="49" xfId="1" applyFont="1" applyBorder="1" applyAlignment="1">
      <alignment horizontal="center" vertical="center"/>
    </xf>
    <xf numFmtId="0" fontId="12" fillId="0" borderId="0" xfId="1" applyFont="1" applyBorder="1" applyAlignment="1">
      <alignment horizontal="center" vertical="center"/>
    </xf>
    <xf numFmtId="0" fontId="7" fillId="0" borderId="0" xfId="1" applyBorder="1" applyAlignment="1">
      <alignment vertical="center"/>
    </xf>
    <xf numFmtId="0" fontId="9" fillId="0" borderId="0" xfId="1" applyFont="1" applyBorder="1" applyAlignment="1">
      <alignment horizontal="left" vertical="center"/>
    </xf>
    <xf numFmtId="0" fontId="1" fillId="0" borderId="0" xfId="0" applyFont="1" applyProtection="1"/>
    <xf numFmtId="165" fontId="6" fillId="3" borderId="31" xfId="0" applyNumberFormat="1" applyFont="1" applyFill="1" applyBorder="1" applyAlignment="1" applyProtection="1">
      <alignment vertical="center" wrapText="1"/>
    </xf>
    <xf numFmtId="0" fontId="6" fillId="3" borderId="31" xfId="0" applyFont="1" applyFill="1" applyBorder="1" applyAlignment="1" applyProtection="1">
      <alignment horizontal="center" vertical="center" wrapText="1"/>
    </xf>
    <xf numFmtId="0" fontId="6" fillId="3" borderId="32" xfId="0" applyFont="1" applyFill="1" applyBorder="1" applyAlignment="1" applyProtection="1">
      <alignment horizontal="center" vertical="center" wrapText="1"/>
    </xf>
    <xf numFmtId="0" fontId="1" fillId="0" borderId="13" xfId="0" applyFont="1" applyBorder="1" applyProtection="1"/>
    <xf numFmtId="2" fontId="1" fillId="0" borderId="0" xfId="0" applyNumberFormat="1" applyFont="1" applyProtection="1"/>
    <xf numFmtId="0" fontId="1" fillId="0" borderId="14" xfId="0" applyFont="1" applyBorder="1" applyProtection="1"/>
    <xf numFmtId="0" fontId="7" fillId="0" borderId="0" xfId="1"/>
    <xf numFmtId="0" fontId="7" fillId="0" borderId="52" xfId="1" applyFont="1" applyBorder="1" applyAlignment="1"/>
    <xf numFmtId="0" fontId="7" fillId="0" borderId="41" xfId="1" applyFont="1" applyBorder="1" applyAlignment="1">
      <alignment horizontal="right"/>
    </xf>
    <xf numFmtId="0" fontId="7" fillId="0" borderId="52" xfId="1" applyFont="1" applyBorder="1" applyAlignment="1">
      <alignment horizontal="left"/>
    </xf>
    <xf numFmtId="0" fontId="21" fillId="0" borderId="41" xfId="1" applyFont="1" applyBorder="1" applyAlignment="1"/>
    <xf numFmtId="0" fontId="7" fillId="0" borderId="41" xfId="1" applyFont="1" applyBorder="1" applyAlignment="1">
      <alignment horizontal="left"/>
    </xf>
    <xf numFmtId="0" fontId="7" fillId="0" borderId="102" xfId="1" applyFont="1" applyBorder="1" applyAlignment="1"/>
    <xf numFmtId="0" fontId="7" fillId="0" borderId="103" xfId="1" applyFont="1" applyBorder="1" applyAlignment="1"/>
    <xf numFmtId="0" fontId="7" fillId="0" borderId="103" xfId="1" applyFont="1" applyBorder="1" applyAlignment="1">
      <alignment horizontal="right"/>
    </xf>
    <xf numFmtId="49" fontId="21" fillId="0" borderId="104" xfId="1" applyNumberFormat="1" applyFont="1" applyBorder="1" applyAlignment="1" applyProtection="1">
      <alignment horizontal="left"/>
      <protection locked="0"/>
    </xf>
    <xf numFmtId="0" fontId="23" fillId="0" borderId="111" xfId="1" applyFont="1" applyBorder="1" applyAlignment="1">
      <alignment horizontal="center"/>
    </xf>
    <xf numFmtId="0" fontId="24" fillId="0" borderId="0" xfId="1" applyFont="1" applyBorder="1" applyAlignment="1">
      <alignment horizontal="left"/>
    </xf>
    <xf numFmtId="0" fontId="11" fillId="0" borderId="0" xfId="1" applyFont="1" applyBorder="1" applyAlignment="1">
      <alignment horizontal="left"/>
    </xf>
    <xf numFmtId="0" fontId="23" fillId="0" borderId="112" xfId="1" applyFont="1" applyBorder="1" applyAlignment="1">
      <alignment horizontal="center"/>
    </xf>
    <xf numFmtId="0" fontId="23" fillId="0" borderId="115" xfId="1" applyFont="1" applyBorder="1" applyAlignment="1">
      <alignment horizontal="center"/>
    </xf>
    <xf numFmtId="0" fontId="7" fillId="0" borderId="0" xfId="1" applyFont="1" applyBorder="1" applyAlignment="1">
      <alignment horizontal="left"/>
    </xf>
    <xf numFmtId="0" fontId="7" fillId="0" borderId="63" xfId="1" applyFont="1" applyBorder="1" applyAlignment="1">
      <alignment horizontal="left"/>
    </xf>
    <xf numFmtId="0" fontId="20" fillId="0" borderId="126" xfId="1" applyFont="1" applyBorder="1" applyAlignment="1">
      <alignment horizontal="center" vertical="center"/>
    </xf>
    <xf numFmtId="0" fontId="7" fillId="0" borderId="0" xfId="1" applyFont="1" applyBorder="1"/>
    <xf numFmtId="0" fontId="23" fillId="0" borderId="64" xfId="1" applyFont="1" applyBorder="1" applyAlignment="1">
      <alignment horizontal="left"/>
    </xf>
    <xf numFmtId="0" fontId="23" fillId="0" borderId="130" xfId="1" applyFont="1" applyBorder="1" applyAlignment="1">
      <alignment horizontal="left"/>
    </xf>
    <xf numFmtId="0" fontId="20" fillId="0" borderId="64" xfId="1" applyFont="1" applyFill="1" applyBorder="1" applyAlignment="1">
      <alignment horizontal="center" vertical="center" textRotation="90"/>
    </xf>
    <xf numFmtId="167" fontId="20" fillId="0" borderId="0" xfId="1" applyNumberFormat="1" applyFont="1" applyFill="1" applyBorder="1" applyAlignment="1">
      <alignment horizontal="center" vertical="center"/>
    </xf>
    <xf numFmtId="0" fontId="7" fillId="0" borderId="0" xfId="1" applyFont="1" applyFill="1" applyBorder="1" applyAlignment="1">
      <alignment horizontal="left"/>
    </xf>
    <xf numFmtId="0" fontId="23" fillId="0" borderId="0" xfId="1" applyFont="1" applyFill="1" applyBorder="1" applyAlignment="1">
      <alignment horizontal="left"/>
    </xf>
    <xf numFmtId="167" fontId="20" fillId="0" borderId="75" xfId="1" applyNumberFormat="1" applyFont="1" applyFill="1" applyBorder="1" applyAlignment="1">
      <alignment horizontal="center"/>
    </xf>
    <xf numFmtId="167" fontId="20" fillId="0" borderId="29" xfId="1" applyNumberFormat="1" applyFont="1" applyFill="1" applyBorder="1" applyAlignment="1">
      <alignment horizontal="center"/>
    </xf>
    <xf numFmtId="0" fontId="33" fillId="0" borderId="131" xfId="1" applyFont="1" applyBorder="1" applyAlignment="1">
      <alignment horizontal="center" vertical="center"/>
    </xf>
    <xf numFmtId="0" fontId="11" fillId="0" borderId="132" xfId="1" applyFont="1" applyBorder="1" applyAlignment="1">
      <alignment horizontal="center"/>
    </xf>
    <xf numFmtId="0" fontId="11" fillId="0" borderId="133" xfId="1" applyFont="1" applyBorder="1" applyAlignment="1">
      <alignment horizontal="center"/>
    </xf>
    <xf numFmtId="0" fontId="33" fillId="0" borderId="134" xfId="1" applyFont="1" applyBorder="1" applyAlignment="1">
      <alignment horizontal="center" vertical="center"/>
    </xf>
    <xf numFmtId="0" fontId="11" fillId="0" borderId="135" xfId="1" applyFont="1" applyBorder="1" applyAlignment="1">
      <alignment horizontal="center"/>
    </xf>
    <xf numFmtId="0" fontId="11" fillId="0" borderId="136" xfId="1" applyFont="1" applyBorder="1" applyAlignment="1">
      <alignment horizontal="center"/>
    </xf>
    <xf numFmtId="0" fontId="11" fillId="0" borderId="137" xfId="1" applyFont="1" applyBorder="1" applyAlignment="1">
      <alignment horizontal="center" vertical="center"/>
    </xf>
    <xf numFmtId="167" fontId="11" fillId="0" borderId="138" xfId="1" applyNumberFormat="1" applyFont="1" applyBorder="1" applyAlignment="1">
      <alignment horizontal="center" vertical="center"/>
    </xf>
    <xf numFmtId="0" fontId="11" fillId="0" borderId="139" xfId="1" applyFont="1" applyBorder="1" applyAlignment="1">
      <alignment horizontal="center" vertical="center"/>
    </xf>
    <xf numFmtId="0" fontId="11" fillId="0" borderId="140" xfId="1" applyFont="1" applyBorder="1" applyAlignment="1">
      <alignment horizontal="center"/>
    </xf>
    <xf numFmtId="0" fontId="11" fillId="0" borderId="141" xfId="1" applyFont="1" applyBorder="1" applyAlignment="1">
      <alignment horizontal="center"/>
    </xf>
    <xf numFmtId="0" fontId="7" fillId="0" borderId="142" xfId="1" applyFont="1" applyBorder="1" applyAlignment="1">
      <alignment horizontal="right" vertical="center"/>
    </xf>
    <xf numFmtId="0" fontId="7" fillId="0" borderId="0" xfId="1" applyAlignment="1">
      <alignment horizontal="left"/>
    </xf>
    <xf numFmtId="40" fontId="9" fillId="4" borderId="52" xfId="1" applyNumberFormat="1" applyFont="1" applyFill="1" applyBorder="1" applyAlignment="1">
      <alignment horizontal="center" vertical="center"/>
    </xf>
    <xf numFmtId="40" fontId="9" fillId="4" borderId="76" xfId="1" applyNumberFormat="1" applyFont="1" applyFill="1" applyBorder="1" applyAlignment="1">
      <alignment horizontal="center" vertical="center"/>
    </xf>
    <xf numFmtId="40" fontId="9" fillId="4" borderId="44" xfId="1" applyNumberFormat="1" applyFont="1" applyFill="1" applyBorder="1" applyAlignment="1">
      <alignment horizontal="center" vertical="center"/>
    </xf>
    <xf numFmtId="0" fontId="10" fillId="4" borderId="49" xfId="1" applyFont="1" applyFill="1" applyBorder="1" applyAlignment="1">
      <alignment horizontal="center" vertical="center" textRotation="90"/>
    </xf>
    <xf numFmtId="40" fontId="9" fillId="4" borderId="54" xfId="1" applyNumberFormat="1" applyFont="1" applyFill="1" applyBorder="1" applyAlignment="1">
      <alignment horizontal="center" vertical="center"/>
    </xf>
    <xf numFmtId="40" fontId="9" fillId="4" borderId="41" xfId="1" applyNumberFormat="1" applyFont="1" applyFill="1" applyBorder="1" applyAlignment="1">
      <alignment horizontal="center" vertical="center"/>
    </xf>
    <xf numFmtId="0" fontId="9" fillId="4" borderId="0" xfId="1" applyFont="1" applyFill="1" applyBorder="1" applyAlignment="1">
      <alignment horizontal="center" vertical="center"/>
    </xf>
    <xf numFmtId="0" fontId="9" fillId="4" borderId="63" xfId="1" applyFont="1" applyFill="1" applyBorder="1" applyAlignment="1">
      <alignment horizontal="center" vertical="center"/>
    </xf>
    <xf numFmtId="0" fontId="9" fillId="4" borderId="47" xfId="1" applyFont="1" applyFill="1" applyBorder="1" applyAlignment="1">
      <alignment horizontal="center" vertical="center"/>
    </xf>
    <xf numFmtId="0" fontId="9" fillId="4" borderId="65" xfId="1" applyFont="1" applyFill="1" applyBorder="1" applyAlignment="1">
      <alignment horizontal="center" vertical="center"/>
    </xf>
    <xf numFmtId="0" fontId="21" fillId="0" borderId="41" xfId="1" applyFont="1" applyBorder="1" applyAlignment="1" applyProtection="1">
      <alignment horizontal="left"/>
      <protection locked="0"/>
    </xf>
    <xf numFmtId="0" fontId="21" fillId="0" borderId="51" xfId="1" applyFont="1" applyBorder="1" applyAlignment="1" applyProtection="1">
      <alignment horizontal="left"/>
      <protection locked="0"/>
    </xf>
    <xf numFmtId="0" fontId="20" fillId="7" borderId="122" xfId="1" applyFont="1" applyFill="1" applyBorder="1" applyAlignment="1" applyProtection="1">
      <alignment horizontal="center" vertical="center"/>
      <protection locked="0"/>
    </xf>
    <xf numFmtId="0" fontId="20" fillId="7" borderId="5" xfId="1" applyFont="1" applyFill="1" applyBorder="1" applyAlignment="1" applyProtection="1">
      <alignment horizontal="center" vertical="center"/>
      <protection locked="0"/>
    </xf>
    <xf numFmtId="0" fontId="20" fillId="7" borderId="126" xfId="1" applyFont="1" applyFill="1" applyBorder="1" applyAlignment="1" applyProtection="1">
      <alignment horizontal="center" vertical="center"/>
      <protection locked="0"/>
    </xf>
    <xf numFmtId="0" fontId="20" fillId="8" borderId="123" xfId="1" applyFont="1" applyFill="1" applyBorder="1" applyAlignment="1" applyProtection="1">
      <alignment horizontal="center" vertical="center"/>
    </xf>
    <xf numFmtId="0" fontId="20" fillId="8" borderId="124" xfId="1" applyNumberFormat="1" applyFont="1" applyFill="1" applyBorder="1" applyAlignment="1" applyProtection="1">
      <alignment horizontal="center" vertical="center"/>
    </xf>
    <xf numFmtId="0" fontId="20" fillId="8" borderId="5" xfId="1" applyFont="1" applyFill="1" applyBorder="1" applyAlignment="1" applyProtection="1">
      <alignment horizontal="center" vertical="center"/>
    </xf>
    <xf numFmtId="0" fontId="20" fillId="8" borderId="124" xfId="1" applyFont="1" applyFill="1" applyBorder="1" applyAlignment="1" applyProtection="1">
      <alignment horizontal="center" vertical="center"/>
    </xf>
    <xf numFmtId="166" fontId="1" fillId="7" borderId="2" xfId="0" applyNumberFormat="1" applyFont="1" applyFill="1" applyBorder="1" applyProtection="1">
      <protection locked="0"/>
    </xf>
    <xf numFmtId="166" fontId="1" fillId="7" borderId="8" xfId="0" applyNumberFormat="1" applyFont="1" applyFill="1" applyBorder="1" applyProtection="1">
      <protection locked="0"/>
    </xf>
    <xf numFmtId="0" fontId="2" fillId="3" borderId="30" xfId="0" applyFont="1" applyFill="1" applyBorder="1" applyAlignment="1" applyProtection="1">
      <alignment horizontal="right"/>
    </xf>
    <xf numFmtId="0" fontId="2" fillId="3" borderId="25" xfId="0" applyFont="1" applyFill="1" applyBorder="1" applyAlignment="1" applyProtection="1">
      <alignment horizontal="center"/>
    </xf>
    <xf numFmtId="0" fontId="2" fillId="3" borderId="5" xfId="0" applyFont="1" applyFill="1" applyBorder="1" applyAlignment="1" applyProtection="1">
      <alignment horizontal="center"/>
    </xf>
    <xf numFmtId="0" fontId="3" fillId="3" borderId="8" xfId="0" applyFont="1" applyFill="1" applyBorder="1" applyAlignment="1" applyProtection="1">
      <alignment horizontal="center" wrapText="1"/>
    </xf>
    <xf numFmtId="0" fontId="1" fillId="0" borderId="0" xfId="0" applyFont="1" applyAlignment="1">
      <alignment vertical="top" wrapText="1"/>
    </xf>
    <xf numFmtId="0" fontId="1" fillId="10" borderId="6" xfId="0" applyFont="1" applyFill="1" applyBorder="1" applyAlignment="1">
      <alignment horizontal="right"/>
    </xf>
    <xf numFmtId="0" fontId="1" fillId="8" borderId="20" xfId="0" applyFont="1" applyFill="1" applyBorder="1" applyAlignment="1" applyProtection="1">
      <alignment horizontal="center" vertical="center" wrapText="1"/>
    </xf>
    <xf numFmtId="0" fontId="5" fillId="7" borderId="22" xfId="0" applyFont="1" applyFill="1" applyBorder="1" applyAlignment="1" applyProtection="1">
      <alignment horizontal="center" vertical="center" wrapText="1"/>
      <protection locked="0"/>
    </xf>
    <xf numFmtId="0" fontId="35" fillId="9" borderId="15" xfId="0" applyFont="1" applyFill="1" applyBorder="1" applyAlignment="1" applyProtection="1">
      <alignment horizontal="center"/>
    </xf>
    <xf numFmtId="0" fontId="34" fillId="9" borderId="16" xfId="0" applyFont="1" applyFill="1" applyBorder="1" applyAlignment="1" applyProtection="1">
      <alignment horizontal="center"/>
    </xf>
    <xf numFmtId="0" fontId="34" fillId="9" borderId="17" xfId="0" applyFont="1" applyFill="1" applyBorder="1" applyAlignment="1" applyProtection="1">
      <alignment horizontal="center"/>
    </xf>
    <xf numFmtId="0" fontId="6" fillId="3" borderId="30" xfId="0" applyFont="1" applyFill="1" applyBorder="1" applyAlignment="1" applyProtection="1">
      <alignment horizontal="center" vertical="center" wrapText="1"/>
    </xf>
    <xf numFmtId="0" fontId="6" fillId="3" borderId="33" xfId="0" applyFont="1" applyFill="1" applyBorder="1" applyAlignment="1" applyProtection="1">
      <alignment horizontal="center" vertical="center" wrapText="1"/>
    </xf>
    <xf numFmtId="2" fontId="2" fillId="3" borderId="19" xfId="0" applyNumberFormat="1" applyFont="1" applyFill="1" applyBorder="1" applyAlignment="1" applyProtection="1">
      <alignment horizontal="center" vertical="center" wrapText="1"/>
    </xf>
    <xf numFmtId="2" fontId="2" fillId="3" borderId="22" xfId="0" applyNumberFormat="1" applyFont="1" applyFill="1" applyBorder="1" applyAlignment="1" applyProtection="1">
      <alignment horizontal="center" vertical="center" wrapText="1"/>
    </xf>
    <xf numFmtId="0" fontId="2" fillId="3" borderId="18" xfId="0" applyFont="1" applyFill="1" applyBorder="1" applyAlignment="1" applyProtection="1">
      <alignment horizontal="center" vertical="center" wrapText="1"/>
    </xf>
    <xf numFmtId="0" fontId="2" fillId="3" borderId="21" xfId="0" applyFont="1" applyFill="1" applyBorder="1" applyAlignment="1" applyProtection="1">
      <alignment horizontal="center" vertical="center" wrapText="1"/>
    </xf>
    <xf numFmtId="0" fontId="2" fillId="3" borderId="26"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2" fillId="3" borderId="28" xfId="0" applyFont="1" applyFill="1" applyBorder="1" applyAlignment="1" applyProtection="1">
      <alignment horizontal="center"/>
    </xf>
    <xf numFmtId="2" fontId="2" fillId="3" borderId="18" xfId="0" applyNumberFormat="1" applyFont="1" applyFill="1" applyBorder="1" applyAlignment="1" applyProtection="1">
      <alignment horizontal="center" vertical="center" wrapText="1"/>
    </xf>
    <xf numFmtId="2" fontId="2" fillId="3" borderId="21" xfId="0" applyNumberFormat="1" applyFont="1" applyFill="1" applyBorder="1" applyAlignment="1" applyProtection="1">
      <alignment horizontal="center" vertical="center" wrapText="1"/>
    </xf>
    <xf numFmtId="165" fontId="1" fillId="8" borderId="21" xfId="0" applyNumberFormat="1" applyFont="1" applyFill="1" applyBorder="1" applyAlignment="1" applyProtection="1">
      <alignment horizontal="center" vertical="center" wrapText="1"/>
    </xf>
    <xf numFmtId="0" fontId="1" fillId="8" borderId="21" xfId="0" applyFont="1" applyFill="1" applyBorder="1" applyAlignment="1" applyProtection="1">
      <alignment horizontal="center" vertical="center" wrapText="1"/>
    </xf>
    <xf numFmtId="0" fontId="1" fillId="8" borderId="23" xfId="0" applyFont="1" applyFill="1" applyBorder="1" applyAlignment="1" applyProtection="1">
      <alignment horizontal="center" vertical="center" wrapText="1"/>
    </xf>
    <xf numFmtId="0" fontId="1" fillId="8" borderId="24" xfId="0" applyFont="1" applyFill="1" applyBorder="1" applyAlignment="1" applyProtection="1">
      <alignment horizontal="center" vertical="center" wrapText="1"/>
    </xf>
    <xf numFmtId="2" fontId="1" fillId="8" borderId="23" xfId="0" applyNumberFormat="1" applyFont="1" applyFill="1" applyBorder="1" applyAlignment="1" applyProtection="1">
      <alignment horizontal="center" vertical="center" wrapText="1"/>
    </xf>
    <xf numFmtId="2" fontId="1" fillId="8" borderId="24" xfId="0" applyNumberFormat="1" applyFont="1" applyFill="1" applyBorder="1" applyAlignment="1" applyProtection="1">
      <alignment horizontal="center" vertical="center" wrapText="1"/>
    </xf>
    <xf numFmtId="2" fontId="1" fillId="8" borderId="21" xfId="0" applyNumberFormat="1" applyFont="1" applyFill="1" applyBorder="1" applyAlignment="1" applyProtection="1">
      <alignment horizontal="center" vertical="center" wrapText="1"/>
    </xf>
    <xf numFmtId="0" fontId="2" fillId="8" borderId="96" xfId="0" applyFont="1" applyFill="1" applyBorder="1" applyAlignment="1" applyProtection="1">
      <alignment horizontal="center"/>
    </xf>
    <xf numFmtId="0" fontId="2" fillId="8" borderId="33" xfId="0" applyFont="1" applyFill="1" applyBorder="1" applyAlignment="1" applyProtection="1">
      <alignment horizontal="center"/>
    </xf>
    <xf numFmtId="0" fontId="2" fillId="8" borderId="95" xfId="0" applyFont="1" applyFill="1" applyBorder="1" applyAlignment="1" applyProtection="1">
      <alignment horizontal="center"/>
    </xf>
    <xf numFmtId="0" fontId="36" fillId="9" borderId="0" xfId="1" applyFont="1" applyFill="1" applyAlignment="1">
      <alignment horizontal="center" vertical="center"/>
    </xf>
    <xf numFmtId="0" fontId="10" fillId="4" borderId="34" xfId="1" applyFont="1" applyFill="1" applyBorder="1" applyAlignment="1">
      <alignment horizontal="left" vertical="center" wrapText="1"/>
    </xf>
    <xf numFmtId="0" fontId="7" fillId="0" borderId="35" xfId="1" applyBorder="1" applyAlignment="1">
      <alignment horizontal="left" vertical="center" wrapText="1"/>
    </xf>
    <xf numFmtId="0" fontId="7" fillId="0" borderId="36" xfId="1" applyBorder="1" applyAlignment="1">
      <alignment horizontal="left" vertical="center" wrapText="1"/>
    </xf>
    <xf numFmtId="0" fontId="7" fillId="7" borderId="34" xfId="1" applyFill="1" applyBorder="1" applyAlignment="1" applyProtection="1">
      <alignment horizontal="left" vertical="center" wrapText="1"/>
      <protection locked="0"/>
    </xf>
    <xf numFmtId="0" fontId="7" fillId="7" borderId="35" xfId="1" applyFill="1" applyBorder="1" applyAlignment="1" applyProtection="1">
      <alignment vertical="center" wrapText="1"/>
      <protection locked="0"/>
    </xf>
    <xf numFmtId="0" fontId="7" fillId="7" borderId="36" xfId="1" applyFill="1" applyBorder="1" applyAlignment="1" applyProtection="1">
      <alignment vertical="center" wrapText="1"/>
      <protection locked="0"/>
    </xf>
    <xf numFmtId="0" fontId="10" fillId="4" borderId="37" xfId="1" applyFont="1" applyFill="1" applyBorder="1" applyAlignment="1">
      <alignment horizontal="left" vertical="top" wrapText="1"/>
    </xf>
    <xf numFmtId="0" fontId="7" fillId="0" borderId="38" xfId="1" applyBorder="1" applyAlignment="1"/>
    <xf numFmtId="0" fontId="7" fillId="0" borderId="39" xfId="1" applyBorder="1" applyAlignment="1"/>
    <xf numFmtId="0" fontId="7" fillId="0" borderId="46" xfId="1" applyBorder="1" applyAlignment="1"/>
    <xf numFmtId="0" fontId="7" fillId="0" borderId="47" xfId="1" applyBorder="1" applyAlignment="1"/>
    <xf numFmtId="0" fontId="7" fillId="0" borderId="48" xfId="1" applyBorder="1" applyAlignment="1"/>
    <xf numFmtId="40" fontId="10" fillId="8" borderId="34" xfId="1" applyNumberFormat="1" applyFont="1" applyFill="1" applyBorder="1" applyAlignment="1">
      <alignment horizontal="left" vertical="center" wrapText="1"/>
    </xf>
    <xf numFmtId="0" fontId="7" fillId="8" borderId="35" xfId="1" applyFill="1" applyBorder="1" applyAlignment="1"/>
    <xf numFmtId="0" fontId="7" fillId="8" borderId="36" xfId="1" applyFill="1" applyBorder="1" applyAlignment="1"/>
    <xf numFmtId="0" fontId="10" fillId="4" borderId="40" xfId="1" applyFont="1" applyFill="1" applyBorder="1" applyAlignment="1">
      <alignment horizontal="left" vertical="center" wrapText="1"/>
    </xf>
    <xf numFmtId="0" fontId="7" fillId="0" borderId="41" xfId="1" applyBorder="1" applyAlignment="1">
      <alignment horizontal="left" vertical="center" wrapText="1"/>
    </xf>
    <xf numFmtId="0" fontId="7" fillId="0" borderId="42" xfId="1" applyBorder="1" applyAlignment="1">
      <alignment horizontal="left" vertical="center" wrapText="1"/>
    </xf>
    <xf numFmtId="0" fontId="9" fillId="7" borderId="40" xfId="1" applyFont="1" applyFill="1" applyBorder="1" applyAlignment="1" applyProtection="1">
      <protection locked="0"/>
    </xf>
    <xf numFmtId="0" fontId="11" fillId="7" borderId="41" xfId="1" applyFont="1" applyFill="1" applyBorder="1" applyAlignment="1" applyProtection="1">
      <protection locked="0"/>
    </xf>
    <xf numFmtId="0" fontId="11" fillId="7" borderId="42" xfId="1" applyFont="1" applyFill="1" applyBorder="1" applyAlignment="1" applyProtection="1">
      <protection locked="0"/>
    </xf>
    <xf numFmtId="0" fontId="10" fillId="8" borderId="40" xfId="1" applyFont="1" applyFill="1" applyBorder="1" applyAlignment="1">
      <alignment horizontal="left" wrapText="1"/>
    </xf>
    <xf numFmtId="0" fontId="7" fillId="8" borderId="41" xfId="1" applyFill="1" applyBorder="1"/>
    <xf numFmtId="0" fontId="7" fillId="8" borderId="42" xfId="1" applyFill="1" applyBorder="1"/>
    <xf numFmtId="0" fontId="7" fillId="0" borderId="35" xfId="1" applyBorder="1" applyAlignment="1"/>
    <xf numFmtId="0" fontId="7" fillId="0" borderId="36" xfId="1" applyBorder="1" applyAlignment="1"/>
    <xf numFmtId="0" fontId="9" fillId="7" borderId="34" xfId="1" applyFont="1" applyFill="1" applyBorder="1" applyAlignment="1" applyProtection="1">
      <protection locked="0"/>
    </xf>
    <xf numFmtId="0" fontId="11" fillId="7" borderId="35" xfId="1" applyFont="1" applyFill="1" applyBorder="1" applyAlignment="1" applyProtection="1">
      <protection locked="0"/>
    </xf>
    <xf numFmtId="0" fontId="11" fillId="7" borderId="36" xfId="1" applyFont="1" applyFill="1" applyBorder="1" applyAlignment="1" applyProtection="1">
      <protection locked="0"/>
    </xf>
    <xf numFmtId="0" fontId="10" fillId="4" borderId="35" xfId="1" applyFont="1" applyFill="1" applyBorder="1" applyAlignment="1">
      <alignment horizontal="left" vertical="center" wrapText="1"/>
    </xf>
    <xf numFmtId="0" fontId="12" fillId="0" borderId="35" xfId="1" applyFont="1" applyBorder="1" applyAlignment="1">
      <alignment horizontal="left" vertical="center" wrapText="1"/>
    </xf>
    <xf numFmtId="0" fontId="12" fillId="0" borderId="36" xfId="1" applyFont="1" applyBorder="1" applyAlignment="1">
      <alignment horizontal="left" vertical="center" wrapText="1"/>
    </xf>
    <xf numFmtId="0" fontId="9" fillId="7" borderId="34" xfId="1" applyFont="1" applyFill="1" applyBorder="1" applyAlignment="1" applyProtection="1">
      <alignment horizontal="left" vertical="center" wrapText="1"/>
      <protection locked="0"/>
    </xf>
    <xf numFmtId="0" fontId="9" fillId="7" borderId="35" xfId="1" applyFont="1" applyFill="1" applyBorder="1" applyAlignment="1" applyProtection="1">
      <alignment horizontal="left" vertical="center" wrapText="1"/>
      <protection locked="0"/>
    </xf>
    <xf numFmtId="0" fontId="9" fillId="7" borderId="36" xfId="1" applyFont="1" applyFill="1" applyBorder="1" applyAlignment="1" applyProtection="1">
      <alignment horizontal="left" vertical="center" wrapText="1"/>
      <protection locked="0"/>
    </xf>
    <xf numFmtId="0" fontId="10" fillId="4" borderId="36" xfId="1" applyFont="1" applyFill="1" applyBorder="1" applyAlignment="1">
      <alignment horizontal="left" vertical="center" wrapText="1"/>
    </xf>
    <xf numFmtId="0" fontId="7" fillId="7" borderId="35" xfId="1" applyFill="1" applyBorder="1" applyAlignment="1" applyProtection="1">
      <alignment horizontal="left" vertical="center" wrapText="1"/>
      <protection locked="0"/>
    </xf>
    <xf numFmtId="0" fontId="7" fillId="7" borderId="36" xfId="1" applyFill="1" applyBorder="1" applyAlignment="1" applyProtection="1">
      <alignment horizontal="left" vertical="center" wrapText="1"/>
      <protection locked="0"/>
    </xf>
    <xf numFmtId="0" fontId="10" fillId="4" borderId="52" xfId="1" applyFont="1" applyFill="1" applyBorder="1" applyAlignment="1">
      <alignment horizontal="center" vertical="center"/>
    </xf>
    <xf numFmtId="0" fontId="10" fillId="4" borderId="41" xfId="1" applyFont="1" applyFill="1" applyBorder="1" applyAlignment="1">
      <alignment horizontal="center" vertical="center"/>
    </xf>
    <xf numFmtId="0" fontId="10" fillId="4" borderId="51" xfId="1" applyFont="1" applyFill="1" applyBorder="1" applyAlignment="1">
      <alignment horizontal="center" vertical="center"/>
    </xf>
    <xf numFmtId="0" fontId="10" fillId="4" borderId="42" xfId="1" applyFont="1" applyFill="1" applyBorder="1" applyAlignment="1">
      <alignment horizontal="center" vertical="center"/>
    </xf>
    <xf numFmtId="0" fontId="10" fillId="4" borderId="53" xfId="1" applyFont="1" applyFill="1" applyBorder="1" applyAlignment="1">
      <alignment horizontal="left" vertical="center" wrapText="1"/>
    </xf>
    <xf numFmtId="0" fontId="7" fillId="0" borderId="54" xfId="1" applyBorder="1" applyAlignment="1">
      <alignment horizontal="left" vertical="center" wrapText="1"/>
    </xf>
    <xf numFmtId="0" fontId="7" fillId="0" borderId="55" xfId="1" applyBorder="1" applyAlignment="1">
      <alignment horizontal="left" vertical="center" wrapText="1"/>
    </xf>
    <xf numFmtId="14" fontId="9" fillId="7" borderId="53" xfId="1" applyNumberFormat="1" applyFont="1" applyFill="1" applyBorder="1" applyAlignment="1" applyProtection="1">
      <alignment horizontal="left"/>
      <protection locked="0"/>
    </xf>
    <xf numFmtId="0" fontId="11" fillId="7" borderId="54" xfId="1" applyFont="1" applyFill="1" applyBorder="1" applyAlignment="1" applyProtection="1">
      <alignment horizontal="left"/>
      <protection locked="0"/>
    </xf>
    <xf numFmtId="0" fontId="11" fillId="7" borderId="55" xfId="1" applyFont="1" applyFill="1" applyBorder="1" applyAlignment="1" applyProtection="1">
      <alignment horizontal="left"/>
      <protection locked="0"/>
    </xf>
    <xf numFmtId="0" fontId="10" fillId="0" borderId="53" xfId="1" applyFont="1" applyFill="1" applyBorder="1" applyAlignment="1">
      <alignment horizontal="center"/>
    </xf>
    <xf numFmtId="0" fontId="10" fillId="0" borderId="54" xfId="1" applyFont="1" applyFill="1" applyBorder="1" applyAlignment="1">
      <alignment horizontal="center"/>
    </xf>
    <xf numFmtId="0" fontId="10" fillId="0" borderId="55" xfId="1" applyFont="1" applyFill="1" applyBorder="1" applyAlignment="1">
      <alignment horizontal="center"/>
    </xf>
    <xf numFmtId="0" fontId="7" fillId="0" borderId="53" xfId="1" applyFont="1" applyFill="1" applyBorder="1" applyAlignment="1" applyProtection="1">
      <alignment horizontal="center" vertical="top" wrapText="1"/>
      <protection locked="0"/>
    </xf>
    <xf numFmtId="0" fontId="7" fillId="0" borderId="54" xfId="1" applyFill="1" applyBorder="1" applyAlignment="1" applyProtection="1">
      <alignment horizontal="center" vertical="top" wrapText="1"/>
      <protection locked="0"/>
    </xf>
    <xf numFmtId="0" fontId="7" fillId="0" borderId="55" xfId="1" applyFill="1" applyBorder="1" applyAlignment="1" applyProtection="1">
      <alignment horizontal="center" vertical="top" wrapText="1"/>
      <protection locked="0"/>
    </xf>
    <xf numFmtId="49" fontId="9" fillId="0" borderId="54" xfId="1" applyNumberFormat="1" applyFont="1" applyBorder="1" applyAlignment="1">
      <alignment horizontal="center"/>
    </xf>
    <xf numFmtId="49" fontId="9" fillId="0" borderId="56" xfId="1" applyNumberFormat="1" applyFont="1" applyBorder="1" applyAlignment="1">
      <alignment horizontal="center"/>
    </xf>
    <xf numFmtId="49" fontId="9" fillId="0" borderId="57" xfId="1" applyNumberFormat="1" applyFont="1" applyBorder="1" applyAlignment="1">
      <alignment horizontal="center" vertical="top"/>
    </xf>
    <xf numFmtId="49" fontId="9" fillId="0" borderId="54" xfId="1" applyNumberFormat="1" applyFont="1" applyBorder="1" applyAlignment="1">
      <alignment horizontal="center" vertical="top"/>
    </xf>
    <xf numFmtId="49" fontId="9" fillId="0" borderId="56" xfId="1" applyNumberFormat="1" applyFont="1" applyBorder="1" applyAlignment="1">
      <alignment horizontal="center" vertical="top"/>
    </xf>
    <xf numFmtId="0" fontId="10" fillId="4" borderId="40" xfId="1" applyFont="1" applyFill="1" applyBorder="1" applyAlignment="1">
      <alignment horizontal="left" vertical="top" wrapText="1"/>
    </xf>
    <xf numFmtId="0" fontId="12" fillId="0" borderId="41" xfId="1" applyFont="1" applyBorder="1" applyAlignment="1">
      <alignment vertical="top" wrapText="1"/>
    </xf>
    <xf numFmtId="0" fontId="12" fillId="0" borderId="42" xfId="1" applyFont="1" applyBorder="1" applyAlignment="1">
      <alignment vertical="top" wrapText="1"/>
    </xf>
    <xf numFmtId="0" fontId="12" fillId="0" borderId="53" xfId="1" applyFont="1" applyBorder="1" applyAlignment="1">
      <alignment vertical="top" wrapText="1"/>
    </xf>
    <xf numFmtId="0" fontId="12" fillId="0" borderId="54" xfId="1" applyFont="1" applyBorder="1" applyAlignment="1">
      <alignment vertical="top" wrapText="1"/>
    </xf>
    <xf numFmtId="0" fontId="12" fillId="0" borderId="55" xfId="1" applyFont="1" applyBorder="1" applyAlignment="1">
      <alignment vertical="top" wrapText="1"/>
    </xf>
    <xf numFmtId="49" fontId="9" fillId="0" borderId="55" xfId="1" applyNumberFormat="1" applyFont="1" applyBorder="1" applyAlignment="1">
      <alignment horizontal="center" vertical="top"/>
    </xf>
    <xf numFmtId="40" fontId="10" fillId="4" borderId="58" xfId="1" applyNumberFormat="1" applyFont="1" applyFill="1" applyBorder="1" applyAlignment="1">
      <alignment horizontal="center" vertical="center" wrapText="1"/>
    </xf>
    <xf numFmtId="40" fontId="10" fillId="4" borderId="59" xfId="1" applyNumberFormat="1" applyFont="1" applyFill="1" applyBorder="1" applyAlignment="1">
      <alignment horizontal="center" vertical="center" wrapText="1"/>
    </xf>
    <xf numFmtId="40" fontId="12" fillId="0" borderId="59" xfId="1" applyNumberFormat="1" applyFont="1" applyBorder="1" applyAlignment="1">
      <alignment horizontal="center" vertical="center"/>
    </xf>
    <xf numFmtId="40" fontId="12" fillId="0" borderId="60" xfId="1" applyNumberFormat="1" applyFont="1" applyBorder="1" applyAlignment="1">
      <alignment horizontal="center" vertical="center"/>
    </xf>
    <xf numFmtId="0" fontId="10" fillId="4" borderId="37" xfId="1" applyFont="1" applyFill="1" applyBorder="1" applyAlignment="1">
      <alignment horizontal="center" vertical="center" textRotation="90"/>
    </xf>
    <xf numFmtId="0" fontId="7" fillId="0" borderId="49" xfId="1" applyBorder="1" applyAlignment="1">
      <alignment horizontal="center" vertical="center" textRotation="90"/>
    </xf>
    <xf numFmtId="0" fontId="10" fillId="4" borderId="61" xfId="1" applyFont="1" applyFill="1" applyBorder="1" applyAlignment="1">
      <alignment horizontal="center" vertical="center"/>
    </xf>
    <xf numFmtId="0" fontId="7" fillId="0" borderId="61" xfId="1" applyBorder="1" applyAlignment="1">
      <alignment horizontal="center" vertical="center"/>
    </xf>
    <xf numFmtId="0" fontId="7" fillId="0" borderId="62" xfId="1" applyBorder="1" applyAlignment="1">
      <alignment horizontal="center" vertical="center"/>
    </xf>
    <xf numFmtId="0" fontId="9" fillId="4" borderId="64" xfId="1" applyFont="1" applyFill="1" applyBorder="1" applyAlignment="1">
      <alignment horizontal="center" vertical="center"/>
    </xf>
    <xf numFmtId="0" fontId="9" fillId="4" borderId="0" xfId="1" applyFont="1" applyFill="1" applyBorder="1" applyAlignment="1">
      <alignment horizontal="center" vertical="center"/>
    </xf>
    <xf numFmtId="0" fontId="9" fillId="4" borderId="63" xfId="1" applyFont="1" applyFill="1" applyBorder="1" applyAlignment="1">
      <alignment horizontal="center" vertical="center"/>
    </xf>
    <xf numFmtId="0" fontId="9" fillId="4" borderId="66" xfId="1" applyFont="1" applyFill="1" applyBorder="1" applyAlignment="1">
      <alignment horizontal="center" vertical="center"/>
    </xf>
    <xf numFmtId="0" fontId="9" fillId="4" borderId="47" xfId="1" applyFont="1" applyFill="1" applyBorder="1" applyAlignment="1">
      <alignment horizontal="center" vertical="center"/>
    </xf>
    <xf numFmtId="0" fontId="9" fillId="4" borderId="65" xfId="1" applyFont="1" applyFill="1" applyBorder="1" applyAlignment="1">
      <alignment horizontal="center" vertical="center"/>
    </xf>
    <xf numFmtId="0" fontId="9" fillId="4" borderId="64" xfId="1" applyFont="1" applyFill="1" applyBorder="1" applyAlignment="1">
      <alignment horizontal="center" vertical="center" wrapText="1"/>
    </xf>
    <xf numFmtId="0" fontId="9" fillId="4" borderId="0" xfId="1" applyFont="1" applyFill="1" applyBorder="1" applyAlignment="1">
      <alignment horizontal="center" vertical="center" wrapText="1"/>
    </xf>
    <xf numFmtId="0" fontId="9" fillId="4" borderId="63" xfId="1" applyFont="1" applyFill="1" applyBorder="1" applyAlignment="1">
      <alignment horizontal="center" vertical="center" wrapText="1"/>
    </xf>
    <xf numFmtId="0" fontId="9" fillId="4" borderId="66" xfId="1" applyFont="1" applyFill="1" applyBorder="1" applyAlignment="1">
      <alignment horizontal="center" vertical="center" wrapText="1"/>
    </xf>
    <xf numFmtId="0" fontId="9" fillId="4" borderId="47" xfId="1" applyFont="1" applyFill="1" applyBorder="1" applyAlignment="1">
      <alignment horizontal="center" vertical="center" wrapText="1"/>
    </xf>
    <xf numFmtId="0" fontId="9" fillId="4" borderId="65" xfId="1" applyFont="1" applyFill="1" applyBorder="1" applyAlignment="1">
      <alignment horizontal="center" vertical="center" wrapText="1"/>
    </xf>
    <xf numFmtId="40" fontId="9" fillId="7" borderId="53" xfId="1" applyNumberFormat="1" applyFont="1" applyFill="1" applyBorder="1" applyAlignment="1" applyProtection="1">
      <alignment horizontal="center" vertical="center"/>
      <protection locked="0"/>
    </xf>
    <xf numFmtId="40" fontId="9" fillId="7" borderId="54" xfId="1" applyNumberFormat="1" applyFont="1" applyFill="1" applyBorder="1" applyAlignment="1" applyProtection="1">
      <alignment horizontal="center" vertical="center"/>
      <protection locked="0"/>
    </xf>
    <xf numFmtId="40" fontId="12" fillId="7" borderId="56" xfId="1" applyNumberFormat="1" applyFont="1" applyFill="1" applyBorder="1" applyAlignment="1" applyProtection="1">
      <alignment horizontal="center" vertical="center"/>
      <protection locked="0"/>
    </xf>
    <xf numFmtId="40" fontId="9" fillId="7" borderId="57" xfId="1" applyNumberFormat="1" applyFont="1" applyFill="1" applyBorder="1" applyAlignment="1" applyProtection="1">
      <alignment horizontal="center" vertical="center"/>
      <protection locked="0"/>
    </xf>
    <xf numFmtId="40" fontId="9" fillId="7" borderId="56" xfId="1" applyNumberFormat="1" applyFont="1" applyFill="1" applyBorder="1" applyAlignment="1" applyProtection="1">
      <alignment horizontal="center" vertical="center"/>
      <protection locked="0"/>
    </xf>
    <xf numFmtId="40" fontId="9" fillId="8" borderId="57" xfId="1" applyNumberFormat="1" applyFont="1" applyFill="1" applyBorder="1" applyAlignment="1">
      <alignment horizontal="center" vertical="center"/>
    </xf>
    <xf numFmtId="0" fontId="7" fillId="8" borderId="54" xfId="1" applyFill="1" applyBorder="1" applyAlignment="1">
      <alignment horizontal="center" vertical="center"/>
    </xf>
    <xf numFmtId="0" fontId="7" fillId="8" borderId="56" xfId="1" applyFill="1" applyBorder="1" applyAlignment="1">
      <alignment horizontal="center" vertical="center"/>
    </xf>
    <xf numFmtId="40" fontId="9" fillId="8" borderId="54" xfId="1" applyNumberFormat="1" applyFont="1" applyFill="1" applyBorder="1" applyAlignment="1">
      <alignment horizontal="center" vertical="center"/>
    </xf>
    <xf numFmtId="0" fontId="12" fillId="8" borderId="56" xfId="1" applyFont="1" applyFill="1" applyBorder="1" applyAlignment="1">
      <alignment horizontal="center" vertical="center"/>
    </xf>
    <xf numFmtId="40" fontId="9" fillId="8" borderId="57" xfId="2" applyNumberFormat="1" applyFont="1" applyFill="1" applyBorder="1" applyAlignment="1">
      <alignment horizontal="center"/>
    </xf>
    <xf numFmtId="40" fontId="9" fillId="8" borderId="54" xfId="2" applyNumberFormat="1" applyFont="1" applyFill="1" applyBorder="1" applyAlignment="1">
      <alignment horizontal="center"/>
    </xf>
    <xf numFmtId="40" fontId="12" fillId="8" borderId="54" xfId="1" applyNumberFormat="1" applyFont="1" applyFill="1" applyBorder="1" applyAlignment="1">
      <alignment horizontal="center"/>
    </xf>
    <xf numFmtId="40" fontId="12" fillId="8" borderId="56" xfId="1" applyNumberFormat="1" applyFont="1" applyFill="1" applyBorder="1" applyAlignment="1">
      <alignment horizontal="center"/>
    </xf>
    <xf numFmtId="40" fontId="12" fillId="0" borderId="57" xfId="1" applyNumberFormat="1" applyFont="1" applyBorder="1" applyAlignment="1">
      <alignment horizontal="left"/>
    </xf>
    <xf numFmtId="0" fontId="7" fillId="0" borderId="54" xfId="1" applyBorder="1" applyAlignment="1">
      <alignment horizontal="left"/>
    </xf>
    <xf numFmtId="0" fontId="7" fillId="0" borderId="55" xfId="1" applyBorder="1" applyAlignment="1">
      <alignment horizontal="left"/>
    </xf>
    <xf numFmtId="0" fontId="9" fillId="4" borderId="50" xfId="1" applyFont="1" applyFill="1" applyBorder="1" applyAlignment="1">
      <alignment horizontal="center" vertical="center"/>
    </xf>
    <xf numFmtId="0" fontId="9" fillId="4" borderId="48" xfId="1" applyFont="1" applyFill="1" applyBorder="1" applyAlignment="1">
      <alignment horizontal="center" vertical="center"/>
    </xf>
    <xf numFmtId="40" fontId="9" fillId="4" borderId="40" xfId="1" applyNumberFormat="1" applyFont="1" applyFill="1" applyBorder="1" applyAlignment="1">
      <alignment horizontal="center" vertical="center"/>
    </xf>
    <xf numFmtId="40" fontId="9" fillId="4" borderId="41" xfId="1" applyNumberFormat="1" applyFont="1" applyFill="1" applyBorder="1" applyAlignment="1">
      <alignment horizontal="center" vertical="center"/>
    </xf>
    <xf numFmtId="40" fontId="12" fillId="0" borderId="51" xfId="1" applyNumberFormat="1" applyFont="1" applyBorder="1" applyAlignment="1">
      <alignment horizontal="center" vertical="center"/>
    </xf>
    <xf numFmtId="40" fontId="9" fillId="4" borderId="52" xfId="1" applyNumberFormat="1" applyFont="1" applyFill="1" applyBorder="1" applyAlignment="1">
      <alignment horizontal="center" vertical="center"/>
    </xf>
    <xf numFmtId="40" fontId="9" fillId="4" borderId="51" xfId="1" applyNumberFormat="1" applyFont="1" applyFill="1" applyBorder="1" applyAlignment="1">
      <alignment horizontal="center" vertical="center"/>
    </xf>
    <xf numFmtId="0" fontId="7" fillId="0" borderId="41" xfId="1" applyBorder="1" applyAlignment="1">
      <alignment horizontal="center" vertical="center"/>
    </xf>
    <xf numFmtId="0" fontId="7" fillId="0" borderId="51" xfId="1" applyBorder="1" applyAlignment="1">
      <alignment horizontal="center" vertical="center"/>
    </xf>
    <xf numFmtId="40" fontId="9" fillId="4" borderId="52" xfId="1" applyNumberFormat="1" applyFont="1" applyFill="1" applyBorder="1" applyAlignment="1">
      <alignment horizontal="center" vertical="center" wrapText="1"/>
    </xf>
    <xf numFmtId="40" fontId="9" fillId="4" borderId="41" xfId="1" applyNumberFormat="1" applyFont="1" applyFill="1" applyBorder="1" applyAlignment="1">
      <alignment horizontal="center" vertical="center" wrapText="1"/>
    </xf>
    <xf numFmtId="40" fontId="12" fillId="0" borderId="51" xfId="1" applyNumberFormat="1" applyFont="1" applyBorder="1" applyAlignment="1">
      <alignment horizontal="center" vertical="center" wrapText="1"/>
    </xf>
    <xf numFmtId="0" fontId="7" fillId="0" borderId="42" xfId="1" applyBorder="1" applyAlignment="1">
      <alignment horizontal="center" vertical="center"/>
    </xf>
    <xf numFmtId="0" fontId="9" fillId="0" borderId="69" xfId="1" applyFont="1" applyBorder="1" applyAlignment="1">
      <alignment horizontal="center" vertical="center"/>
    </xf>
    <xf numFmtId="0" fontId="9" fillId="0" borderId="67" xfId="1" applyFont="1" applyBorder="1" applyAlignment="1">
      <alignment horizontal="center" vertical="center"/>
    </xf>
    <xf numFmtId="0" fontId="9" fillId="0" borderId="68" xfId="1" applyFont="1" applyBorder="1" applyAlignment="1">
      <alignment horizontal="center" vertical="center"/>
    </xf>
    <xf numFmtId="0" fontId="9" fillId="0" borderId="70" xfId="1" applyFont="1" applyBorder="1" applyAlignment="1">
      <alignment horizontal="center" vertical="center"/>
    </xf>
    <xf numFmtId="0" fontId="9" fillId="0" borderId="71" xfId="1" applyFont="1" applyBorder="1" applyAlignment="1">
      <alignment horizontal="center" vertical="center"/>
    </xf>
    <xf numFmtId="0" fontId="9" fillId="0" borderId="72" xfId="1" applyFont="1" applyBorder="1" applyAlignment="1">
      <alignment horizontal="center" vertical="center"/>
    </xf>
    <xf numFmtId="0" fontId="9" fillId="0" borderId="73" xfId="1" applyFont="1" applyBorder="1" applyAlignment="1">
      <alignment horizontal="center" vertical="center"/>
    </xf>
    <xf numFmtId="0" fontId="9" fillId="0" borderId="74" xfId="1" applyFont="1" applyBorder="1" applyAlignment="1">
      <alignment horizontal="center" vertical="center"/>
    </xf>
    <xf numFmtId="0" fontId="10" fillId="0" borderId="43" xfId="1" applyFont="1" applyBorder="1" applyAlignment="1">
      <alignment horizontal="center" vertical="center" wrapText="1"/>
    </xf>
    <xf numFmtId="0" fontId="10" fillId="0" borderId="44" xfId="1" applyFont="1" applyBorder="1" applyAlignment="1">
      <alignment horizontal="center" vertical="center" wrapText="1"/>
    </xf>
    <xf numFmtId="0" fontId="10" fillId="0" borderId="46" xfId="1" applyFont="1" applyBorder="1" applyAlignment="1">
      <alignment horizontal="center" vertical="center" wrapText="1"/>
    </xf>
    <xf numFmtId="0" fontId="10" fillId="0" borderId="47" xfId="1" applyFont="1" applyBorder="1" applyAlignment="1">
      <alignment horizontal="center" vertical="center" wrapText="1"/>
    </xf>
    <xf numFmtId="40" fontId="9" fillId="8" borderId="56" xfId="1" applyNumberFormat="1" applyFont="1" applyFill="1" applyBorder="1" applyAlignment="1">
      <alignment horizontal="center" vertical="center"/>
    </xf>
    <xf numFmtId="40" fontId="12" fillId="0" borderId="57" xfId="1" applyNumberFormat="1" applyFont="1" applyBorder="1" applyAlignment="1">
      <alignment horizontal="center"/>
    </xf>
    <xf numFmtId="0" fontId="7" fillId="0" borderId="54" xfId="1" applyBorder="1" applyAlignment="1">
      <alignment horizontal="center"/>
    </xf>
    <xf numFmtId="0" fontId="7" fillId="0" borderId="55" xfId="1" applyBorder="1" applyAlignment="1">
      <alignment horizontal="center"/>
    </xf>
    <xf numFmtId="40" fontId="9" fillId="4" borderId="76" xfId="1" applyNumberFormat="1" applyFont="1" applyFill="1" applyBorder="1" applyAlignment="1">
      <alignment horizontal="center" vertical="center"/>
    </xf>
    <xf numFmtId="0" fontId="7" fillId="0" borderId="44" xfId="1" applyBorder="1" applyAlignment="1">
      <alignment horizontal="center" vertical="center"/>
    </xf>
    <xf numFmtId="0" fontId="7" fillId="0" borderId="45" xfId="1" applyBorder="1" applyAlignment="1">
      <alignment horizontal="center" vertical="center"/>
    </xf>
    <xf numFmtId="0" fontId="7" fillId="0" borderId="66" xfId="1" applyBorder="1" applyAlignment="1">
      <alignment horizontal="center" vertical="center"/>
    </xf>
    <xf numFmtId="0" fontId="7" fillId="0" borderId="47" xfId="1" applyBorder="1" applyAlignment="1">
      <alignment horizontal="center" vertical="center"/>
    </xf>
    <xf numFmtId="0" fontId="7" fillId="0" borderId="48" xfId="1" applyBorder="1" applyAlignment="1">
      <alignment horizontal="center" vertical="center"/>
    </xf>
    <xf numFmtId="0" fontId="12" fillId="8" borderId="56" xfId="1" applyFont="1" applyFill="1" applyBorder="1" applyAlignment="1">
      <alignment horizontal="center"/>
    </xf>
    <xf numFmtId="0" fontId="12" fillId="0" borderId="51" xfId="1" applyFont="1" applyBorder="1" applyAlignment="1">
      <alignment horizontal="center" vertical="center"/>
    </xf>
    <xf numFmtId="40" fontId="9" fillId="4" borderId="51" xfId="1" applyNumberFormat="1" applyFont="1" applyFill="1" applyBorder="1" applyAlignment="1">
      <alignment horizontal="center" vertical="center" wrapText="1"/>
    </xf>
    <xf numFmtId="40" fontId="9" fillId="4" borderId="43" xfId="1" applyNumberFormat="1" applyFont="1" applyFill="1" applyBorder="1" applyAlignment="1">
      <alignment horizontal="center" vertical="center" wrapText="1"/>
    </xf>
    <xf numFmtId="40" fontId="9" fillId="4" borderId="44" xfId="1" applyNumberFormat="1" applyFont="1" applyFill="1" applyBorder="1" applyAlignment="1">
      <alignment horizontal="center" vertical="center" wrapText="1"/>
    </xf>
    <xf numFmtId="40" fontId="12" fillId="0" borderId="75" xfId="1" applyNumberFormat="1" applyFont="1" applyBorder="1" applyAlignment="1">
      <alignment horizontal="center" vertical="center" wrapText="1"/>
    </xf>
    <xf numFmtId="40" fontId="12" fillId="0" borderId="46" xfId="1" applyNumberFormat="1" applyFont="1" applyBorder="1" applyAlignment="1">
      <alignment horizontal="center" vertical="center" wrapText="1"/>
    </xf>
    <xf numFmtId="40" fontId="12" fillId="0" borderId="47" xfId="1" applyNumberFormat="1" applyFont="1" applyBorder="1" applyAlignment="1">
      <alignment horizontal="center" vertical="center" wrapText="1"/>
    </xf>
    <xf numFmtId="40" fontId="12" fillId="0" borderId="65" xfId="1" applyNumberFormat="1" applyFont="1" applyBorder="1" applyAlignment="1">
      <alignment horizontal="center" vertical="center" wrapText="1"/>
    </xf>
    <xf numFmtId="40" fontId="9" fillId="4" borderId="76" xfId="1" applyNumberFormat="1" applyFont="1" applyFill="1" applyBorder="1" applyAlignment="1">
      <alignment horizontal="center" vertical="center" wrapText="1"/>
    </xf>
    <xf numFmtId="40" fontId="12" fillId="0" borderId="66" xfId="1" applyNumberFormat="1" applyFont="1" applyBorder="1" applyAlignment="1">
      <alignment horizontal="center" vertical="center" wrapText="1"/>
    </xf>
    <xf numFmtId="0" fontId="7" fillId="0" borderId="75" xfId="1" applyBorder="1" applyAlignment="1">
      <alignment horizontal="center" vertical="center"/>
    </xf>
    <xf numFmtId="0" fontId="7" fillId="0" borderId="65" xfId="1" applyBorder="1" applyAlignment="1">
      <alignment horizontal="center" vertical="center"/>
    </xf>
    <xf numFmtId="40" fontId="9" fillId="4" borderId="44" xfId="1" applyNumberFormat="1" applyFont="1" applyFill="1" applyBorder="1" applyAlignment="1">
      <alignment horizontal="center" vertical="center"/>
    </xf>
    <xf numFmtId="0" fontId="12" fillId="0" borderId="75" xfId="1" applyFont="1" applyBorder="1" applyAlignment="1">
      <alignment horizontal="center" vertical="center"/>
    </xf>
    <xf numFmtId="0" fontId="12" fillId="0" borderId="66" xfId="1" applyFont="1" applyBorder="1" applyAlignment="1">
      <alignment horizontal="center" vertical="center"/>
    </xf>
    <xf numFmtId="0" fontId="12" fillId="0" borderId="47" xfId="1" applyFont="1" applyBorder="1" applyAlignment="1">
      <alignment horizontal="center" vertical="center"/>
    </xf>
    <xf numFmtId="0" fontId="12" fillId="0" borderId="65" xfId="1" applyFont="1" applyBorder="1" applyAlignment="1">
      <alignment horizontal="center" vertical="center"/>
    </xf>
    <xf numFmtId="0" fontId="7" fillId="0" borderId="67" xfId="1" applyBorder="1" applyAlignment="1">
      <alignment horizontal="center" vertical="center"/>
    </xf>
    <xf numFmtId="0" fontId="7" fillId="0" borderId="68" xfId="1" applyBorder="1" applyAlignment="1">
      <alignment horizontal="center" vertical="center"/>
    </xf>
    <xf numFmtId="0" fontId="9" fillId="0" borderId="81" xfId="1" applyFont="1" applyBorder="1" applyAlignment="1">
      <alignment horizontal="center" vertical="center"/>
    </xf>
    <xf numFmtId="0" fontId="9" fillId="0" borderId="79" xfId="1" applyFont="1" applyBorder="1" applyAlignment="1">
      <alignment horizontal="center" vertical="center"/>
    </xf>
    <xf numFmtId="0" fontId="9" fillId="0" borderId="80" xfId="1" applyFont="1" applyBorder="1" applyAlignment="1">
      <alignment horizontal="center" vertical="center"/>
    </xf>
    <xf numFmtId="0" fontId="9" fillId="0" borderId="82" xfId="1" applyFont="1" applyBorder="1" applyAlignment="1">
      <alignment horizontal="center" vertical="center"/>
    </xf>
    <xf numFmtId="40" fontId="9" fillId="8" borderId="57" xfId="3" applyNumberFormat="1" applyFont="1" applyFill="1" applyBorder="1" applyAlignment="1">
      <alignment horizontal="center"/>
    </xf>
    <xf numFmtId="40" fontId="9" fillId="8" borderId="54" xfId="3" applyNumberFormat="1" applyFont="1" applyFill="1" applyBorder="1" applyAlignment="1">
      <alignment horizontal="center"/>
    </xf>
    <xf numFmtId="0" fontId="14" fillId="0" borderId="61" xfId="1" applyFont="1" applyBorder="1" applyAlignment="1">
      <alignment horizontal="center" vertical="center"/>
    </xf>
    <xf numFmtId="0" fontId="14" fillId="0" borderId="62" xfId="1" applyFont="1" applyBorder="1" applyAlignment="1">
      <alignment horizontal="center" vertical="center"/>
    </xf>
    <xf numFmtId="0" fontId="10" fillId="0" borderId="77" xfId="1" applyFont="1" applyBorder="1" applyAlignment="1">
      <alignment horizontal="center" vertical="center" wrapText="1"/>
    </xf>
    <xf numFmtId="0" fontId="10" fillId="0" borderId="78" xfId="1" applyFont="1" applyBorder="1" applyAlignment="1">
      <alignment horizontal="center" vertical="center" wrapText="1"/>
    </xf>
    <xf numFmtId="0" fontId="9" fillId="0" borderId="52" xfId="1" applyFont="1" applyBorder="1" applyAlignment="1">
      <alignment horizontal="left" vertical="center"/>
    </xf>
    <xf numFmtId="0" fontId="7" fillId="0" borderId="41" xfId="1" applyBorder="1" applyAlignment="1"/>
    <xf numFmtId="0" fontId="7" fillId="0" borderId="42" xfId="1" applyBorder="1" applyAlignment="1"/>
    <xf numFmtId="0" fontId="10" fillId="0" borderId="40" xfId="1" applyFont="1" applyFill="1" applyBorder="1" applyAlignment="1">
      <alignment horizontal="center" vertical="center"/>
    </xf>
    <xf numFmtId="0" fontId="10" fillId="0" borderId="41" xfId="1" applyFont="1" applyFill="1" applyBorder="1" applyAlignment="1">
      <alignment horizontal="center" vertical="center"/>
    </xf>
    <xf numFmtId="0" fontId="7" fillId="0" borderId="51" xfId="1" applyBorder="1" applyAlignment="1"/>
    <xf numFmtId="0" fontId="9" fillId="0" borderId="52" xfId="1" applyFont="1" applyBorder="1" applyAlignment="1"/>
    <xf numFmtId="0" fontId="10" fillId="4" borderId="49" xfId="1" applyFont="1" applyFill="1" applyBorder="1" applyAlignment="1">
      <alignment horizontal="center" vertical="center" textRotation="90"/>
    </xf>
    <xf numFmtId="0" fontId="10" fillId="4" borderId="77" xfId="1" applyFont="1" applyFill="1" applyBorder="1" applyAlignment="1">
      <alignment horizontal="center" vertical="center" textRotation="90"/>
    </xf>
    <xf numFmtId="0" fontId="10" fillId="0" borderId="34" xfId="1" applyFont="1" applyFill="1" applyBorder="1" applyAlignment="1">
      <alignment horizontal="center" vertical="center"/>
    </xf>
    <xf numFmtId="0" fontId="10" fillId="0" borderId="35" xfId="1" applyFont="1" applyFill="1" applyBorder="1" applyAlignment="1">
      <alignment horizontal="center" vertical="center"/>
    </xf>
    <xf numFmtId="0" fontId="7" fillId="0" borderId="35" xfId="1" applyBorder="1" applyAlignment="1">
      <alignment horizontal="center" vertical="center"/>
    </xf>
    <xf numFmtId="0" fontId="7" fillId="0" borderId="83" xfId="1" applyBorder="1" applyAlignment="1"/>
    <xf numFmtId="0" fontId="9" fillId="0" borderId="84" xfId="1" applyFont="1" applyBorder="1" applyAlignment="1">
      <alignment horizontal="left" vertical="center"/>
    </xf>
    <xf numFmtId="40" fontId="9" fillId="4" borderId="84" xfId="1" applyNumberFormat="1" applyFont="1" applyFill="1" applyBorder="1" applyAlignment="1">
      <alignment horizontal="center" vertical="center"/>
    </xf>
    <xf numFmtId="40" fontId="9" fillId="4" borderId="35" xfId="1" applyNumberFormat="1" applyFont="1" applyFill="1" applyBorder="1" applyAlignment="1">
      <alignment horizontal="center" vertical="center"/>
    </xf>
    <xf numFmtId="40" fontId="12" fillId="0" borderId="83" xfId="1" applyNumberFormat="1" applyFont="1" applyBorder="1" applyAlignment="1">
      <alignment horizontal="center" vertical="center"/>
    </xf>
    <xf numFmtId="40" fontId="9" fillId="4" borderId="35" xfId="1" applyNumberFormat="1" applyFont="1" applyFill="1" applyBorder="1" applyAlignment="1">
      <alignment horizontal="center" vertical="center" wrapText="1"/>
    </xf>
    <xf numFmtId="40" fontId="9" fillId="4" borderId="83" xfId="1" applyNumberFormat="1" applyFont="1" applyFill="1" applyBorder="1" applyAlignment="1">
      <alignment horizontal="center" vertical="center" wrapText="1"/>
    </xf>
    <xf numFmtId="40" fontId="12" fillId="7" borderId="56" xfId="1" applyNumberFormat="1" applyFont="1" applyFill="1" applyBorder="1" applyProtection="1">
      <protection locked="0"/>
    </xf>
    <xf numFmtId="40" fontId="9" fillId="4" borderId="54" xfId="1" applyNumberFormat="1" applyFont="1" applyFill="1" applyBorder="1" applyAlignment="1">
      <alignment horizontal="center" vertical="center"/>
    </xf>
    <xf numFmtId="40" fontId="9" fillId="4" borderId="56" xfId="1" applyNumberFormat="1" applyFont="1" applyFill="1" applyBorder="1" applyAlignment="1">
      <alignment horizontal="center" vertical="center"/>
    </xf>
    <xf numFmtId="0" fontId="7" fillId="0" borderId="41" xfId="1" applyBorder="1" applyAlignment="1">
      <alignment vertical="center"/>
    </xf>
    <xf numFmtId="0" fontId="7" fillId="0" borderId="51" xfId="1" applyBorder="1" applyAlignment="1">
      <alignment vertical="center"/>
    </xf>
    <xf numFmtId="40" fontId="10" fillId="4" borderId="87" xfId="1" applyNumberFormat="1" applyFont="1" applyFill="1" applyBorder="1" applyAlignment="1">
      <alignment horizontal="center" vertical="center"/>
    </xf>
    <xf numFmtId="40" fontId="14" fillId="0" borderId="87" xfId="1" applyNumberFormat="1" applyFont="1" applyBorder="1" applyAlignment="1">
      <alignment horizontal="center" vertical="center"/>
    </xf>
    <xf numFmtId="40" fontId="14" fillId="0" borderId="88" xfId="1" applyNumberFormat="1" applyFont="1" applyBorder="1" applyAlignment="1">
      <alignment horizontal="center" vertical="center"/>
    </xf>
    <xf numFmtId="40" fontId="14" fillId="0" borderId="89" xfId="1" applyNumberFormat="1" applyFont="1" applyBorder="1" applyAlignment="1">
      <alignment horizontal="center" vertical="center"/>
    </xf>
    <xf numFmtId="0" fontId="9" fillId="0" borderId="90" xfId="1" applyFont="1" applyFill="1" applyBorder="1" applyAlignment="1">
      <alignment horizontal="center" vertical="center"/>
    </xf>
    <xf numFmtId="0" fontId="9" fillId="0" borderId="61" xfId="1" applyFont="1" applyFill="1" applyBorder="1" applyAlignment="1">
      <alignment horizontal="center" vertical="center"/>
    </xf>
    <xf numFmtId="0" fontId="12" fillId="0" borderId="61" xfId="1" applyFont="1" applyBorder="1" applyAlignment="1">
      <alignment horizontal="center" vertical="center"/>
    </xf>
    <xf numFmtId="0" fontId="12" fillId="0" borderId="62" xfId="1" applyFont="1" applyBorder="1" applyAlignment="1">
      <alignment horizontal="center" vertical="center"/>
    </xf>
    <xf numFmtId="0" fontId="10" fillId="4" borderId="34" xfId="1" applyFont="1" applyFill="1" applyBorder="1" applyAlignment="1">
      <alignment horizontal="center" vertical="center"/>
    </xf>
    <xf numFmtId="0" fontId="7" fillId="0" borderId="36" xfId="1" applyBorder="1" applyAlignment="1">
      <alignment horizontal="center" vertical="center"/>
    </xf>
    <xf numFmtId="0" fontId="15" fillId="0" borderId="37" xfId="1" applyFont="1" applyBorder="1" applyAlignment="1">
      <alignment horizontal="center" vertical="center"/>
    </xf>
    <xf numFmtId="0" fontId="7" fillId="0" borderId="49" xfId="1" applyBorder="1" applyAlignment="1"/>
    <xf numFmtId="0" fontId="7" fillId="0" borderId="0" xfId="1" applyBorder="1" applyAlignment="1"/>
    <xf numFmtId="0" fontId="7" fillId="0" borderId="77" xfId="1" applyBorder="1" applyAlignment="1"/>
    <xf numFmtId="0" fontId="7" fillId="0" borderId="78" xfId="1" applyBorder="1" applyAlignment="1"/>
    <xf numFmtId="0" fontId="10" fillId="4" borderId="43" xfId="1" applyFont="1" applyFill="1" applyBorder="1" applyAlignment="1">
      <alignment horizontal="center" vertical="center" wrapText="1"/>
    </xf>
    <xf numFmtId="0" fontId="7" fillId="0" borderId="77" xfId="1" applyBorder="1" applyAlignment="1">
      <alignment horizontal="center" vertical="center"/>
    </xf>
    <xf numFmtId="0" fontId="7" fillId="0" borderId="78" xfId="1" applyBorder="1" applyAlignment="1">
      <alignment horizontal="center" vertical="center"/>
    </xf>
    <xf numFmtId="0" fontId="7" fillId="0" borderId="91" xfId="1" applyBorder="1" applyAlignment="1">
      <alignment horizontal="center" vertical="center"/>
    </xf>
    <xf numFmtId="0" fontId="10" fillId="4" borderId="29" xfId="1" applyFont="1" applyFill="1" applyBorder="1" applyAlignment="1">
      <alignment horizontal="center" vertical="center" wrapText="1"/>
    </xf>
    <xf numFmtId="0" fontId="12" fillId="0" borderId="29" xfId="1" applyFont="1" applyBorder="1" applyAlignment="1">
      <alignment horizontal="center" vertical="center"/>
    </xf>
    <xf numFmtId="0" fontId="12" fillId="0" borderId="24" xfId="1" applyFont="1" applyBorder="1" applyAlignment="1">
      <alignment horizontal="center" vertical="center"/>
    </xf>
    <xf numFmtId="0" fontId="10" fillId="4" borderId="76" xfId="1" applyFont="1" applyFill="1" applyBorder="1" applyAlignment="1">
      <alignment horizontal="center" vertical="center"/>
    </xf>
    <xf numFmtId="0" fontId="7" fillId="0" borderId="92" xfId="1" applyBorder="1" applyAlignment="1">
      <alignment horizontal="center" vertical="center"/>
    </xf>
    <xf numFmtId="0" fontId="7" fillId="0" borderId="93" xfId="1" applyBorder="1" applyAlignment="1">
      <alignment horizontal="center" vertical="center"/>
    </xf>
    <xf numFmtId="40" fontId="9" fillId="0" borderId="1" xfId="1" applyNumberFormat="1" applyFont="1" applyBorder="1" applyAlignment="1">
      <alignment horizontal="center" vertical="center"/>
    </xf>
    <xf numFmtId="40" fontId="9" fillId="0" borderId="2" xfId="1" applyNumberFormat="1" applyFont="1" applyBorder="1" applyAlignment="1">
      <alignment horizontal="center" vertical="center"/>
    </xf>
    <xf numFmtId="40" fontId="9" fillId="4" borderId="83" xfId="1" applyNumberFormat="1" applyFont="1" applyFill="1" applyBorder="1" applyAlignment="1">
      <alignment horizontal="center" vertical="center"/>
    </xf>
    <xf numFmtId="40" fontId="9" fillId="4" borderId="84" xfId="1" applyNumberFormat="1" applyFont="1" applyFill="1" applyBorder="1" applyAlignment="1">
      <alignment horizontal="center" vertical="center" wrapText="1"/>
    </xf>
    <xf numFmtId="40" fontId="12" fillId="0" borderId="35" xfId="1" applyNumberFormat="1" applyFont="1" applyBorder="1" applyAlignment="1">
      <alignment horizontal="center" vertical="center" wrapText="1"/>
    </xf>
    <xf numFmtId="40" fontId="12" fillId="0" borderId="83" xfId="1" applyNumberFormat="1" applyFont="1" applyBorder="1" applyAlignment="1">
      <alignment horizontal="center" vertical="center" wrapText="1"/>
    </xf>
    <xf numFmtId="0" fontId="10" fillId="0" borderId="53" xfId="1" applyFont="1" applyFill="1" applyBorder="1" applyAlignment="1">
      <alignment horizontal="center" vertical="center"/>
    </xf>
    <xf numFmtId="0" fontId="10" fillId="0" borderId="54" xfId="1" applyFont="1" applyFill="1" applyBorder="1" applyAlignment="1">
      <alignment horizontal="center" vertical="center"/>
    </xf>
    <xf numFmtId="0" fontId="7" fillId="0" borderId="54" xfId="1" applyBorder="1" applyAlignment="1">
      <alignment horizontal="center" vertical="center"/>
    </xf>
    <xf numFmtId="0" fontId="7" fillId="0" borderId="54" xfId="1" applyBorder="1" applyAlignment="1">
      <alignment vertical="center"/>
    </xf>
    <xf numFmtId="0" fontId="7" fillId="0" borderId="56" xfId="1" applyBorder="1" applyAlignment="1">
      <alignment vertical="center"/>
    </xf>
    <xf numFmtId="0" fontId="9" fillId="0" borderId="57" xfId="1" applyFont="1" applyBorder="1" applyAlignment="1">
      <alignment horizontal="left" vertical="center"/>
    </xf>
    <xf numFmtId="0" fontId="7" fillId="0" borderId="54" xfId="1" applyBorder="1" applyAlignment="1"/>
    <xf numFmtId="0" fontId="7" fillId="0" borderId="55" xfId="1" applyBorder="1" applyAlignment="1"/>
    <xf numFmtId="40" fontId="9" fillId="7" borderId="76" xfId="1" applyNumberFormat="1" applyFont="1" applyFill="1" applyBorder="1" applyAlignment="1" applyProtection="1">
      <alignment horizontal="center" vertical="center"/>
      <protection locked="0"/>
    </xf>
    <xf numFmtId="40" fontId="9" fillId="7" borderId="44" xfId="1" applyNumberFormat="1" applyFont="1" applyFill="1" applyBorder="1" applyAlignment="1" applyProtection="1">
      <alignment horizontal="center" vertical="center"/>
      <protection locked="0"/>
    </xf>
    <xf numFmtId="40" fontId="9" fillId="7" borderId="75" xfId="1" applyNumberFormat="1" applyFont="1" applyFill="1" applyBorder="1" applyAlignment="1" applyProtection="1">
      <alignment horizontal="center" vertical="center"/>
      <protection locked="0"/>
    </xf>
    <xf numFmtId="40" fontId="12" fillId="0" borderId="44" xfId="1" applyNumberFormat="1" applyFont="1" applyBorder="1" applyAlignment="1">
      <alignment horizontal="center" vertical="center"/>
    </xf>
    <xf numFmtId="40" fontId="12" fillId="0" borderId="75" xfId="1" applyNumberFormat="1" applyFont="1" applyBorder="1" applyAlignment="1">
      <alignment horizontal="center" vertical="center"/>
    </xf>
    <xf numFmtId="0" fontId="9" fillId="0" borderId="84" xfId="1" applyFont="1" applyBorder="1" applyAlignment="1">
      <alignment horizontal="center" vertical="center"/>
    </xf>
    <xf numFmtId="0" fontId="11" fillId="0" borderId="35" xfId="1" applyFont="1" applyBorder="1" applyAlignment="1">
      <alignment horizontal="center" vertical="center"/>
    </xf>
    <xf numFmtId="0" fontId="11" fillId="0" borderId="36" xfId="1" applyFont="1" applyBorder="1" applyAlignment="1">
      <alignment horizontal="center" vertical="center"/>
    </xf>
    <xf numFmtId="40" fontId="9" fillId="0" borderId="4" xfId="1" applyNumberFormat="1" applyFont="1" applyBorder="1" applyAlignment="1">
      <alignment horizontal="center" vertical="center"/>
    </xf>
    <xf numFmtId="40" fontId="9" fillId="0" borderId="5" xfId="1" applyNumberFormat="1" applyFont="1" applyBorder="1" applyAlignment="1">
      <alignment horizontal="center" vertical="center"/>
    </xf>
    <xf numFmtId="40" fontId="9" fillId="0" borderId="52" xfId="1" applyNumberFormat="1" applyFont="1" applyBorder="1" applyAlignment="1">
      <alignment horizontal="center" vertical="center"/>
    </xf>
    <xf numFmtId="0" fontId="11" fillId="0" borderId="41" xfId="1" applyFont="1" applyBorder="1" applyAlignment="1">
      <alignment vertical="center"/>
    </xf>
    <xf numFmtId="0" fontId="11" fillId="0" borderId="42" xfId="1" applyFont="1" applyBorder="1" applyAlignment="1">
      <alignment vertical="center"/>
    </xf>
    <xf numFmtId="40" fontId="10" fillId="4" borderId="85" xfId="1" applyNumberFormat="1" applyFont="1" applyFill="1" applyBorder="1" applyAlignment="1">
      <alignment horizontal="right" vertical="center"/>
    </xf>
    <xf numFmtId="40" fontId="10" fillId="4" borderId="86" xfId="1" applyNumberFormat="1" applyFont="1" applyFill="1" applyBorder="1" applyAlignment="1">
      <alignment horizontal="right" vertical="center"/>
    </xf>
    <xf numFmtId="40" fontId="14" fillId="4" borderId="87" xfId="1" applyNumberFormat="1" applyFont="1" applyFill="1" applyBorder="1" applyAlignment="1">
      <alignment horizontal="right" vertical="center"/>
    </xf>
    <xf numFmtId="40" fontId="10" fillId="8" borderId="87" xfId="1" applyNumberFormat="1" applyFont="1" applyFill="1" applyBorder="1" applyAlignment="1">
      <alignment horizontal="center" vertical="center"/>
    </xf>
    <xf numFmtId="40" fontId="14" fillId="8" borderId="87" xfId="1" applyNumberFormat="1" applyFont="1" applyFill="1" applyBorder="1" applyAlignment="1">
      <alignment horizontal="center" vertical="center"/>
    </xf>
    <xf numFmtId="40" fontId="9" fillId="0" borderId="41" xfId="1" applyNumberFormat="1" applyFont="1" applyBorder="1" applyAlignment="1">
      <alignment horizontal="center" vertical="center"/>
    </xf>
    <xf numFmtId="40" fontId="9" fillId="0" borderId="51" xfId="1" applyNumberFormat="1" applyFont="1" applyBorder="1" applyAlignment="1">
      <alignment horizontal="center" vertical="center"/>
    </xf>
    <xf numFmtId="40" fontId="9" fillId="0" borderId="42" xfId="1" applyNumberFormat="1" applyFont="1" applyBorder="1" applyAlignment="1">
      <alignment horizontal="center" vertical="center"/>
    </xf>
    <xf numFmtId="40" fontId="9" fillId="0" borderId="40" xfId="1" applyNumberFormat="1" applyFont="1" applyBorder="1" applyAlignment="1">
      <alignment horizontal="center" vertical="center"/>
    </xf>
    <xf numFmtId="40" fontId="9" fillId="0" borderId="8" xfId="1" applyNumberFormat="1" applyFont="1" applyBorder="1" applyAlignment="1">
      <alignment horizontal="center" vertical="center"/>
    </xf>
    <xf numFmtId="40" fontId="9" fillId="0" borderId="57" xfId="1" applyNumberFormat="1" applyFont="1" applyBorder="1" applyAlignment="1">
      <alignment horizontal="center" vertical="center"/>
    </xf>
    <xf numFmtId="0" fontId="11" fillId="0" borderId="54" xfId="1" applyFont="1" applyBorder="1" applyAlignment="1">
      <alignment vertical="center"/>
    </xf>
    <xf numFmtId="0" fontId="11" fillId="0" borderId="55" xfId="1" applyFont="1" applyBorder="1" applyAlignment="1">
      <alignment vertical="center"/>
    </xf>
    <xf numFmtId="0" fontId="10" fillId="4" borderId="43" xfId="1" applyFont="1" applyFill="1" applyBorder="1" applyAlignment="1">
      <alignment horizontal="center" vertical="top" wrapText="1"/>
    </xf>
    <xf numFmtId="0" fontId="10" fillId="4" borderId="44" xfId="1" applyFont="1" applyFill="1" applyBorder="1" applyAlignment="1">
      <alignment horizontal="center" vertical="top" wrapText="1"/>
    </xf>
    <xf numFmtId="0" fontId="10" fillId="4" borderId="45" xfId="1" applyFont="1" applyFill="1" applyBorder="1" applyAlignment="1">
      <alignment horizontal="center" vertical="top" wrapText="1"/>
    </xf>
    <xf numFmtId="0" fontId="10" fillId="4" borderId="40" xfId="1" applyFont="1" applyFill="1" applyBorder="1" applyAlignment="1">
      <alignment horizontal="center" vertical="top" wrapText="1"/>
    </xf>
    <xf numFmtId="0" fontId="10" fillId="4" borderId="41" xfId="1" applyFont="1" applyFill="1" applyBorder="1" applyAlignment="1">
      <alignment horizontal="center" vertical="top" wrapText="1"/>
    </xf>
    <xf numFmtId="0" fontId="10" fillId="4" borderId="42" xfId="1" applyFont="1" applyFill="1" applyBorder="1" applyAlignment="1">
      <alignment horizontal="center" vertical="top" wrapText="1"/>
    </xf>
    <xf numFmtId="0" fontId="9" fillId="7" borderId="43" xfId="1" applyFont="1" applyFill="1" applyBorder="1" applyAlignment="1" applyProtection="1">
      <alignment horizontal="center" vertical="top" wrapText="1"/>
      <protection locked="0"/>
    </xf>
    <xf numFmtId="0" fontId="9" fillId="7" borderId="44" xfId="1" applyFont="1" applyFill="1" applyBorder="1" applyAlignment="1" applyProtection="1">
      <alignment horizontal="center" vertical="top" wrapText="1"/>
      <protection locked="0"/>
    </xf>
    <xf numFmtId="0" fontId="9" fillId="7" borderId="45" xfId="1" applyFont="1" applyFill="1" applyBorder="1" applyAlignment="1" applyProtection="1">
      <alignment horizontal="center" vertical="top" wrapText="1"/>
      <protection locked="0"/>
    </xf>
    <xf numFmtId="0" fontId="9" fillId="7" borderId="40" xfId="1" applyFont="1" applyFill="1" applyBorder="1" applyAlignment="1" applyProtection="1">
      <alignment horizontal="center" vertical="top" wrapText="1"/>
      <protection locked="0"/>
    </xf>
    <xf numFmtId="0" fontId="9" fillId="7" borderId="41" xfId="1" applyFont="1" applyFill="1" applyBorder="1" applyAlignment="1" applyProtection="1">
      <alignment horizontal="center" vertical="top" wrapText="1"/>
      <protection locked="0"/>
    </xf>
    <xf numFmtId="0" fontId="9" fillId="7" borderId="42" xfId="1" applyFont="1" applyFill="1" applyBorder="1" applyAlignment="1" applyProtection="1">
      <alignment horizontal="center" vertical="top" wrapText="1"/>
      <protection locked="0"/>
    </xf>
    <xf numFmtId="40" fontId="10" fillId="4" borderId="34" xfId="1" applyNumberFormat="1" applyFont="1" applyFill="1" applyBorder="1" applyAlignment="1">
      <alignment horizontal="center" vertical="center"/>
    </xf>
    <xf numFmtId="0" fontId="11" fillId="0" borderId="44" xfId="1" applyFont="1" applyBorder="1" applyAlignment="1">
      <alignment horizontal="center" vertical="center"/>
    </xf>
    <xf numFmtId="0" fontId="11" fillId="0" borderId="75" xfId="1" applyFont="1" applyBorder="1" applyAlignment="1">
      <alignment horizontal="center" vertical="center"/>
    </xf>
    <xf numFmtId="0" fontId="11" fillId="0" borderId="77" xfId="1" applyFont="1" applyBorder="1" applyAlignment="1">
      <alignment horizontal="center" vertical="center"/>
    </xf>
    <xf numFmtId="0" fontId="11" fillId="0" borderId="78" xfId="1" applyFont="1" applyBorder="1" applyAlignment="1">
      <alignment horizontal="center" vertical="center"/>
    </xf>
    <xf numFmtId="0" fontId="11" fillId="0" borderId="91" xfId="1" applyFont="1" applyBorder="1" applyAlignment="1">
      <alignment horizontal="center" vertical="center"/>
    </xf>
    <xf numFmtId="0" fontId="10" fillId="4" borderId="76" xfId="1" applyFont="1" applyFill="1" applyBorder="1" applyAlignment="1">
      <alignment horizontal="center" vertical="center" wrapText="1"/>
    </xf>
    <xf numFmtId="0" fontId="10" fillId="4" borderId="44" xfId="1" applyFont="1" applyFill="1" applyBorder="1" applyAlignment="1">
      <alignment horizontal="center" vertical="center" wrapText="1"/>
    </xf>
    <xf numFmtId="0" fontId="9" fillId="0" borderId="75" xfId="1" applyFont="1" applyBorder="1" applyAlignment="1">
      <alignment horizontal="center" vertical="center"/>
    </xf>
    <xf numFmtId="0" fontId="9" fillId="0" borderId="92" xfId="1" applyFont="1" applyBorder="1" applyAlignment="1">
      <alignment horizontal="center" vertical="center"/>
    </xf>
    <xf numFmtId="0" fontId="9" fillId="0" borderId="78" xfId="1" applyFont="1" applyBorder="1" applyAlignment="1">
      <alignment horizontal="center" vertical="center"/>
    </xf>
    <xf numFmtId="0" fontId="9" fillId="0" borderId="91" xfId="1" applyFont="1" applyBorder="1" applyAlignment="1">
      <alignment horizontal="center" vertical="center"/>
    </xf>
    <xf numFmtId="0" fontId="11" fillId="0" borderId="45" xfId="1" applyFont="1" applyBorder="1" applyAlignment="1">
      <alignment horizontal="center" vertical="center"/>
    </xf>
    <xf numFmtId="0" fontId="11" fillId="0" borderId="92" xfId="1" applyFont="1" applyBorder="1" applyAlignment="1">
      <alignment horizontal="center" vertical="center"/>
    </xf>
    <xf numFmtId="0" fontId="11" fillId="0" borderId="93" xfId="1" applyFont="1" applyBorder="1" applyAlignment="1">
      <alignment horizontal="center" vertical="center"/>
    </xf>
    <xf numFmtId="40" fontId="9" fillId="0" borderId="94" xfId="1" applyNumberFormat="1" applyFont="1" applyBorder="1" applyAlignment="1">
      <alignment horizontal="center" vertical="center"/>
    </xf>
    <xf numFmtId="0" fontId="11" fillId="0" borderId="35" xfId="1" applyFont="1" applyBorder="1" applyAlignment="1">
      <alignment vertical="center"/>
    </xf>
    <xf numFmtId="0" fontId="11" fillId="0" borderId="36" xfId="1" applyFont="1" applyBorder="1" applyAlignment="1">
      <alignment vertical="center"/>
    </xf>
    <xf numFmtId="0" fontId="11" fillId="0" borderId="146" xfId="1" applyFont="1" applyBorder="1" applyAlignment="1">
      <alignment horizontal="left"/>
    </xf>
    <xf numFmtId="0" fontId="11" fillId="0" borderId="147" xfId="1" applyFont="1" applyBorder="1" applyAlignment="1">
      <alignment horizontal="left"/>
    </xf>
    <xf numFmtId="0" fontId="11" fillId="0" borderId="148" xfId="1" applyFont="1" applyBorder="1" applyAlignment="1">
      <alignment horizontal="left"/>
    </xf>
    <xf numFmtId="0" fontId="23" fillId="0" borderId="113" xfId="1" applyFont="1" applyBorder="1" applyAlignment="1">
      <alignment horizontal="center"/>
    </xf>
    <xf numFmtId="0" fontId="23" fillId="0" borderId="114" xfId="1" applyFont="1" applyBorder="1" applyAlignment="1">
      <alignment horizontal="center"/>
    </xf>
    <xf numFmtId="0" fontId="19" fillId="5" borderId="143" xfId="1" applyFont="1" applyFill="1" applyBorder="1" applyAlignment="1">
      <alignment horizontal="center"/>
    </xf>
    <xf numFmtId="0" fontId="19" fillId="5" borderId="144" xfId="1" applyFont="1" applyFill="1" applyBorder="1" applyAlignment="1">
      <alignment horizontal="center"/>
    </xf>
    <xf numFmtId="0" fontId="19" fillId="5" borderId="51" xfId="1" applyFont="1" applyFill="1" applyBorder="1" applyAlignment="1">
      <alignment horizontal="center"/>
    </xf>
    <xf numFmtId="0" fontId="20" fillId="6" borderId="97" xfId="1" applyFont="1" applyFill="1" applyBorder="1" applyAlignment="1">
      <alignment horizontal="center" vertical="center" wrapText="1"/>
    </xf>
    <xf numFmtId="0" fontId="20" fillId="6" borderId="98" xfId="1" applyFont="1" applyFill="1" applyBorder="1" applyAlignment="1">
      <alignment horizontal="center" vertical="center" wrapText="1"/>
    </xf>
    <xf numFmtId="0" fontId="20" fillId="6" borderId="99" xfId="1" applyFont="1" applyFill="1" applyBorder="1" applyAlignment="1">
      <alignment horizontal="center" vertical="center" wrapText="1"/>
    </xf>
    <xf numFmtId="0" fontId="20" fillId="6" borderId="100" xfId="1" applyFont="1" applyFill="1" applyBorder="1" applyAlignment="1">
      <alignment horizontal="center" vertical="center" wrapText="1"/>
    </xf>
    <xf numFmtId="0" fontId="20" fillId="6" borderId="0" xfId="1" applyFont="1" applyFill="1" applyBorder="1" applyAlignment="1">
      <alignment horizontal="center" vertical="center" wrapText="1"/>
    </xf>
    <xf numFmtId="0" fontId="20" fillId="6" borderId="101" xfId="1" applyFont="1" applyFill="1" applyBorder="1" applyAlignment="1">
      <alignment horizontal="center" vertical="center" wrapText="1"/>
    </xf>
    <xf numFmtId="0" fontId="20" fillId="6" borderId="105" xfId="1" applyFont="1" applyFill="1" applyBorder="1" applyAlignment="1">
      <alignment horizontal="center" vertical="center" wrapText="1"/>
    </xf>
    <xf numFmtId="0" fontId="20" fillId="6" borderId="106" xfId="1" applyFont="1" applyFill="1" applyBorder="1" applyAlignment="1">
      <alignment horizontal="center" vertical="center" wrapText="1"/>
    </xf>
    <xf numFmtId="0" fontId="20" fillId="6" borderId="107" xfId="1" applyFont="1" applyFill="1" applyBorder="1" applyAlignment="1">
      <alignment horizontal="center" vertical="center" wrapText="1"/>
    </xf>
    <xf numFmtId="0" fontId="21" fillId="0" borderId="144" xfId="1" applyFont="1" applyBorder="1" applyAlignment="1" applyProtection="1">
      <alignment horizontal="left"/>
      <protection locked="0"/>
    </xf>
    <xf numFmtId="0" fontId="21" fillId="0" borderId="51" xfId="1" applyFont="1" applyBorder="1" applyAlignment="1" applyProtection="1">
      <alignment horizontal="left"/>
      <protection locked="0"/>
    </xf>
    <xf numFmtId="0" fontId="21" fillId="0" borderId="103" xfId="1" applyFont="1" applyBorder="1" applyAlignment="1" applyProtection="1">
      <alignment horizontal="left"/>
      <protection locked="0"/>
    </xf>
    <xf numFmtId="0" fontId="21" fillId="5" borderId="108" xfId="1" applyFont="1" applyFill="1" applyBorder="1" applyAlignment="1">
      <alignment horizontal="center" vertical="center"/>
    </xf>
    <xf numFmtId="0" fontId="21" fillId="5" borderId="109" xfId="1" applyFont="1" applyFill="1" applyBorder="1" applyAlignment="1">
      <alignment horizontal="center" vertical="center"/>
    </xf>
    <xf numFmtId="0" fontId="21" fillId="5" borderId="110" xfId="1" applyFont="1" applyFill="1" applyBorder="1" applyAlignment="1">
      <alignment horizontal="center" vertical="center"/>
    </xf>
    <xf numFmtId="0" fontId="11" fillId="0" borderId="151" xfId="1" applyFont="1" applyBorder="1" applyAlignment="1">
      <alignment horizontal="left"/>
    </xf>
    <xf numFmtId="0" fontId="11" fillId="0" borderId="152" xfId="1" applyFont="1" applyBorder="1" applyAlignment="1">
      <alignment horizontal="left"/>
    </xf>
    <xf numFmtId="0" fontId="11" fillId="0" borderId="153" xfId="1" applyFont="1" applyBorder="1" applyAlignment="1">
      <alignment horizontal="left"/>
    </xf>
    <xf numFmtId="0" fontId="23" fillId="0" borderId="149" xfId="1" applyFont="1" applyBorder="1" applyAlignment="1">
      <alignment horizontal="center"/>
    </xf>
    <xf numFmtId="0" fontId="23" fillId="0" borderId="150" xfId="1" applyFont="1" applyBorder="1" applyAlignment="1">
      <alignment horizontal="center"/>
    </xf>
    <xf numFmtId="0" fontId="11" fillId="0" borderId="156" xfId="1" applyFont="1" applyBorder="1" applyAlignment="1">
      <alignment horizontal="left"/>
    </xf>
    <xf numFmtId="0" fontId="11" fillId="0" borderId="157" xfId="1" applyFont="1" applyBorder="1" applyAlignment="1">
      <alignment horizontal="left"/>
    </xf>
    <xf numFmtId="0" fontId="11" fillId="0" borderId="158" xfId="1" applyFont="1" applyBorder="1" applyAlignment="1">
      <alignment horizontal="left"/>
    </xf>
    <xf numFmtId="0" fontId="23" fillId="0" borderId="116" xfId="1" applyFont="1" applyBorder="1" applyAlignment="1">
      <alignment horizontal="center"/>
    </xf>
    <xf numFmtId="0" fontId="23" fillId="0" borderId="117" xfId="1" applyFont="1" applyBorder="1" applyAlignment="1">
      <alignment horizontal="center"/>
    </xf>
    <xf numFmtId="0" fontId="20" fillId="5" borderId="125" xfId="1" applyFont="1" applyFill="1" applyBorder="1" applyAlignment="1">
      <alignment horizontal="center" textRotation="90"/>
    </xf>
    <xf numFmtId="0" fontId="20" fillId="5" borderId="155" xfId="1" applyFont="1" applyFill="1" applyBorder="1" applyAlignment="1">
      <alignment horizontal="center" textRotation="90"/>
    </xf>
    <xf numFmtId="0" fontId="20" fillId="5" borderId="118" xfId="1" applyFont="1" applyFill="1" applyBorder="1" applyAlignment="1">
      <alignment horizontal="center" textRotation="90"/>
    </xf>
    <xf numFmtId="167" fontId="21" fillId="0" borderId="125" xfId="1" applyNumberFormat="1" applyFont="1" applyFill="1" applyBorder="1" applyAlignment="1">
      <alignment horizontal="center" vertical="center"/>
    </xf>
    <xf numFmtId="167" fontId="21" fillId="0" borderId="155" xfId="1" applyNumberFormat="1" applyFont="1" applyFill="1" applyBorder="1" applyAlignment="1">
      <alignment horizontal="center" vertical="center"/>
    </xf>
    <xf numFmtId="167" fontId="21" fillId="0" borderId="118" xfId="1" applyNumberFormat="1" applyFont="1" applyFill="1" applyBorder="1" applyAlignment="1">
      <alignment horizontal="center" vertical="center"/>
    </xf>
    <xf numFmtId="0" fontId="23" fillId="0" borderId="127" xfId="1" applyFont="1" applyBorder="1" applyAlignment="1">
      <alignment horizontal="left" vertical="center"/>
    </xf>
    <xf numFmtId="0" fontId="23" fillId="0" borderId="154" xfId="1" applyFont="1" applyBorder="1" applyAlignment="1">
      <alignment horizontal="left" vertical="center"/>
    </xf>
    <xf numFmtId="0" fontId="23" fillId="0" borderId="154" xfId="1" applyFont="1" applyBorder="1" applyAlignment="1">
      <alignment horizontal="right" vertical="center"/>
    </xf>
    <xf numFmtId="0" fontId="23" fillId="0" borderId="128" xfId="1" applyFont="1" applyBorder="1" applyAlignment="1">
      <alignment horizontal="right" vertical="center"/>
    </xf>
    <xf numFmtId="0" fontId="23" fillId="0" borderId="64" xfId="1" applyFont="1" applyBorder="1" applyAlignment="1">
      <alignment horizontal="left" vertical="center"/>
    </xf>
    <xf numFmtId="0" fontId="23" fillId="0" borderId="0" xfId="1" applyFont="1" applyBorder="1" applyAlignment="1">
      <alignment horizontal="left" vertical="center"/>
    </xf>
    <xf numFmtId="0" fontId="23" fillId="0" borderId="0" xfId="1" applyFont="1" applyBorder="1" applyAlignment="1">
      <alignment horizontal="right" vertical="center"/>
    </xf>
    <xf numFmtId="0" fontId="23" fillId="0" borderId="63" xfId="1" applyFont="1" applyBorder="1" applyAlignment="1">
      <alignment horizontal="right" vertical="center"/>
    </xf>
    <xf numFmtId="0" fontId="23" fillId="0" borderId="119" xfId="1" applyFont="1" applyBorder="1" applyAlignment="1">
      <alignment horizontal="left" vertical="center"/>
    </xf>
    <xf numFmtId="0" fontId="23" fillId="0" borderId="120" xfId="1" applyFont="1" applyBorder="1" applyAlignment="1">
      <alignment horizontal="left" vertical="center"/>
    </xf>
    <xf numFmtId="0" fontId="23" fillId="0" borderId="120" xfId="1" applyFont="1" applyBorder="1" applyAlignment="1">
      <alignment horizontal="right" vertical="top"/>
    </xf>
    <xf numFmtId="0" fontId="23" fillId="0" borderId="121" xfId="1" applyFont="1" applyBorder="1" applyAlignment="1">
      <alignment horizontal="right" vertical="top"/>
    </xf>
    <xf numFmtId="0" fontId="23" fillId="0" borderId="125" xfId="1" applyFont="1" applyBorder="1" applyAlignment="1">
      <alignment horizontal="center" wrapText="1"/>
    </xf>
    <xf numFmtId="0" fontId="23" fillId="0" borderId="155" xfId="1" applyFont="1" applyBorder="1" applyAlignment="1">
      <alignment horizontal="center" wrapText="1"/>
    </xf>
    <xf numFmtId="0" fontId="23" fillId="0" borderId="118" xfId="1" applyFont="1" applyBorder="1" applyAlignment="1">
      <alignment horizontal="center" wrapText="1"/>
    </xf>
    <xf numFmtId="0" fontId="23" fillId="0" borderId="94" xfId="1" applyFont="1" applyBorder="1" applyAlignment="1">
      <alignment horizontal="center" wrapText="1"/>
    </xf>
    <xf numFmtId="0" fontId="29" fillId="0" borderId="125" xfId="1" applyFont="1" applyBorder="1" applyAlignment="1">
      <alignment horizontal="center" wrapText="1"/>
    </xf>
    <xf numFmtId="0" fontId="29" fillId="0" borderId="155" xfId="1" applyFont="1" applyBorder="1" applyAlignment="1">
      <alignment horizontal="center" wrapText="1"/>
    </xf>
    <xf numFmtId="0" fontId="29" fillId="0" borderId="94" xfId="1" applyFont="1" applyBorder="1" applyAlignment="1">
      <alignment horizontal="center" wrapText="1"/>
    </xf>
    <xf numFmtId="0" fontId="20" fillId="5" borderId="125" xfId="1" applyFont="1" applyFill="1" applyBorder="1" applyAlignment="1">
      <alignment horizontal="center" vertical="center" textRotation="90"/>
    </xf>
    <xf numFmtId="0" fontId="20" fillId="5" borderId="155" xfId="1" applyFont="1" applyFill="1" applyBorder="1" applyAlignment="1">
      <alignment horizontal="center" vertical="center" textRotation="90"/>
    </xf>
    <xf numFmtId="0" fontId="20" fillId="5" borderId="118" xfId="1" applyFont="1" applyFill="1" applyBorder="1" applyAlignment="1">
      <alignment horizontal="center" vertical="center" textRotation="90"/>
    </xf>
    <xf numFmtId="0" fontId="20" fillId="0" borderId="37" xfId="1" applyFont="1" applyBorder="1" applyAlignment="1">
      <alignment horizontal="center"/>
    </xf>
    <xf numFmtId="0" fontId="20" fillId="0" borderId="39" xfId="1" applyFont="1" applyBorder="1" applyAlignment="1">
      <alignment horizontal="center"/>
    </xf>
    <xf numFmtId="0" fontId="20" fillId="0" borderId="46" xfId="1" applyFont="1" applyBorder="1" applyAlignment="1">
      <alignment horizontal="center"/>
    </xf>
    <xf numFmtId="0" fontId="20" fillId="0" borderId="48" xfId="1" applyFont="1" applyBorder="1" applyAlignment="1">
      <alignment horizontal="center"/>
    </xf>
    <xf numFmtId="0" fontId="21" fillId="7" borderId="53" xfId="1" applyFont="1" applyFill="1" applyBorder="1" applyAlignment="1" applyProtection="1">
      <alignment horizontal="center"/>
      <protection locked="0"/>
    </xf>
    <xf numFmtId="0" fontId="21" fillId="7" borderId="55" xfId="1" applyFont="1" applyFill="1" applyBorder="1" applyAlignment="1" applyProtection="1">
      <alignment horizontal="center"/>
      <protection locked="0"/>
    </xf>
    <xf numFmtId="0" fontId="23" fillId="0" borderId="159" xfId="1" applyFont="1" applyBorder="1" applyAlignment="1">
      <alignment horizontal="center" wrapText="1"/>
    </xf>
    <xf numFmtId="0" fontId="23" fillId="0" borderId="127" xfId="1" applyFont="1" applyBorder="1" applyAlignment="1">
      <alignment horizontal="center" wrapText="1"/>
    </xf>
    <xf numFmtId="0" fontId="23" fillId="0" borderId="128" xfId="1" applyFont="1" applyBorder="1" applyAlignment="1">
      <alignment horizontal="center" wrapText="1"/>
    </xf>
    <xf numFmtId="0" fontId="23" fillId="0" borderId="64" xfId="1" applyFont="1" applyBorder="1" applyAlignment="1">
      <alignment horizontal="center" wrapText="1"/>
    </xf>
    <xf numFmtId="0" fontId="23" fillId="0" borderId="63" xfId="1" applyFont="1" applyBorder="1" applyAlignment="1">
      <alignment horizontal="center" wrapText="1"/>
    </xf>
    <xf numFmtId="0" fontId="23" fillId="0" borderId="66" xfId="1" applyFont="1" applyBorder="1" applyAlignment="1">
      <alignment horizontal="center" wrapText="1"/>
    </xf>
    <xf numFmtId="0" fontId="23" fillId="0" borderId="65" xfId="1" applyFont="1" applyBorder="1" applyAlignment="1">
      <alignment horizontal="center" wrapText="1"/>
    </xf>
    <xf numFmtId="0" fontId="20" fillId="7" borderId="102" xfId="1" applyFont="1" applyFill="1" applyBorder="1" applyAlignment="1" applyProtection="1">
      <alignment horizontal="center" vertical="center"/>
      <protection locked="0"/>
    </xf>
    <xf numFmtId="0" fontId="20" fillId="7" borderId="129" xfId="1" applyFont="1" applyFill="1" applyBorder="1" applyAlignment="1" applyProtection="1">
      <alignment horizontal="center" vertical="center"/>
      <protection locked="0"/>
    </xf>
    <xf numFmtId="0" fontId="37" fillId="9" borderId="47" xfId="1" applyFont="1" applyFill="1" applyBorder="1" applyAlignment="1">
      <alignment horizontal="center" vertical="center"/>
    </xf>
    <xf numFmtId="0" fontId="7" fillId="9" borderId="47" xfId="1" applyFill="1" applyBorder="1" applyAlignment="1">
      <alignment horizontal="center" vertical="center"/>
    </xf>
    <xf numFmtId="0" fontId="20" fillId="0" borderId="160" xfId="1" applyFont="1" applyBorder="1" applyAlignment="1">
      <alignment horizontal="center"/>
    </xf>
    <xf numFmtId="0" fontId="20" fillId="0" borderId="161" xfId="1" applyFont="1" applyBorder="1" applyAlignment="1">
      <alignment horizontal="center"/>
    </xf>
    <xf numFmtId="0" fontId="20" fillId="0" borderId="162" xfId="1" applyFont="1" applyBorder="1" applyAlignment="1">
      <alignment horizontal="center"/>
    </xf>
    <xf numFmtId="0" fontId="20" fillId="0" borderId="169" xfId="1" applyFont="1" applyBorder="1" applyAlignment="1">
      <alignment horizontal="center"/>
    </xf>
    <xf numFmtId="0" fontId="20" fillId="0" borderId="170" xfId="1" applyFont="1" applyBorder="1" applyAlignment="1">
      <alignment horizontal="center"/>
    </xf>
    <xf numFmtId="0" fontId="20" fillId="0" borderId="171" xfId="1" applyFont="1" applyBorder="1" applyAlignment="1">
      <alignment horizontal="center"/>
    </xf>
    <xf numFmtId="0" fontId="21" fillId="0" borderId="143" xfId="1" applyFont="1" applyBorder="1" applyAlignment="1">
      <alignment horizontal="right" vertical="center" indent="1"/>
    </xf>
    <xf numFmtId="0" fontId="21" fillId="0" borderId="144" xfId="1" applyFont="1" applyBorder="1" applyAlignment="1">
      <alignment horizontal="right" vertical="center" indent="1"/>
    </xf>
    <xf numFmtId="0" fontId="21" fillId="0" borderId="145" xfId="1" applyFont="1" applyBorder="1" applyAlignment="1">
      <alignment horizontal="right" vertical="center" indent="1"/>
    </xf>
    <xf numFmtId="0" fontId="19" fillId="8" borderId="53" xfId="1" applyFont="1" applyFill="1" applyBorder="1" applyAlignment="1" applyProtection="1">
      <alignment horizontal="center" vertical="center" wrapText="1"/>
    </xf>
    <xf numFmtId="0" fontId="19" fillId="8" borderId="55" xfId="1" applyFont="1" applyFill="1" applyBorder="1" applyAlignment="1" applyProtection="1">
      <alignment horizontal="center" vertical="center" wrapText="1"/>
    </xf>
    <xf numFmtId="0" fontId="21" fillId="5" borderId="108" xfId="1" applyFont="1" applyFill="1" applyBorder="1" applyAlignment="1">
      <alignment horizontal="center"/>
    </xf>
    <xf numFmtId="0" fontId="21" fillId="5" borderId="109" xfId="1" applyFont="1" applyFill="1" applyBorder="1" applyAlignment="1">
      <alignment horizontal="center"/>
    </xf>
    <xf numFmtId="0" fontId="21" fillId="5" borderId="110" xfId="1" applyFont="1" applyFill="1" applyBorder="1" applyAlignment="1">
      <alignment horizontal="center"/>
    </xf>
    <xf numFmtId="0" fontId="20" fillId="6" borderId="166" xfId="1" applyFont="1" applyFill="1" applyBorder="1" applyAlignment="1">
      <alignment horizontal="center" vertical="center" wrapText="1"/>
    </xf>
    <xf numFmtId="0" fontId="20" fillId="6" borderId="167" xfId="1" applyFont="1" applyFill="1" applyBorder="1" applyAlignment="1">
      <alignment horizontal="center" vertical="center" wrapText="1"/>
    </xf>
    <xf numFmtId="0" fontId="20" fillId="6" borderId="168" xfId="1" applyFont="1" applyFill="1" applyBorder="1" applyAlignment="1">
      <alignment horizontal="center" vertical="center" wrapText="1"/>
    </xf>
    <xf numFmtId="0" fontId="20" fillId="6" borderId="66" xfId="1" applyFont="1" applyFill="1" applyBorder="1" applyAlignment="1">
      <alignment horizontal="center" vertical="center" wrapText="1"/>
    </xf>
    <xf numFmtId="0" fontId="20" fillId="6" borderId="47" xfId="1" applyFont="1" applyFill="1" applyBorder="1" applyAlignment="1">
      <alignment horizontal="center" vertical="center" wrapText="1"/>
    </xf>
    <xf numFmtId="0" fontId="20" fillId="6" borderId="65" xfId="1" applyFont="1" applyFill="1" applyBorder="1" applyAlignment="1">
      <alignment horizontal="center" vertical="center" wrapText="1"/>
    </xf>
    <xf numFmtId="0" fontId="20" fillId="6" borderId="143" xfId="1" applyFont="1" applyFill="1" applyBorder="1" applyAlignment="1">
      <alignment horizontal="center"/>
    </xf>
    <xf numFmtId="0" fontId="20" fillId="6" borderId="144" xfId="1" applyFont="1" applyFill="1" applyBorder="1" applyAlignment="1">
      <alignment horizontal="center"/>
    </xf>
    <xf numFmtId="0" fontId="20" fillId="6" borderId="51" xfId="1" applyFont="1" applyFill="1" applyBorder="1" applyAlignment="1">
      <alignment horizontal="center"/>
    </xf>
    <xf numFmtId="0" fontId="20" fillId="0" borderId="163" xfId="1" applyFont="1" applyBorder="1" applyAlignment="1">
      <alignment horizontal="center"/>
    </xf>
    <xf numFmtId="0" fontId="20" fillId="0" borderId="164" xfId="1" applyFont="1" applyBorder="1" applyAlignment="1">
      <alignment horizontal="center"/>
    </xf>
    <xf numFmtId="0" fontId="20" fillId="0" borderId="165" xfId="1" applyFont="1" applyBorder="1" applyAlignment="1">
      <alignment horizont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cellXfs>
  <cellStyles count="6">
    <cellStyle name="Normal" xfId="0" builtinId="0"/>
    <cellStyle name="Normal 2" xfId="1"/>
    <cellStyle name="Normal 3" xfId="4"/>
    <cellStyle name="Normal_BEHI Template (x area) (3)" xfId="3"/>
    <cellStyle name="Percent 2" xfId="2"/>
    <cellStyle name="Percent 3" xfId="5"/>
  </cellStyles>
  <dxfs count="0"/>
  <tableStyles count="0" defaultTableStyle="TableStyleMedium2" defaultPivotStyle="PivotStyleLight16"/>
  <colors>
    <mruColors>
      <color rgb="FFFF4F4F"/>
      <color rgb="FFFF7D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ser>
        <c:dLbls>
          <c:showLegendKey val="0"/>
          <c:showVal val="0"/>
          <c:showCatName val="0"/>
          <c:showSerName val="0"/>
          <c:showPercent val="0"/>
          <c:showBubbleSize val="0"/>
        </c:dLbls>
        <c:axId val="159970432"/>
        <c:axId val="159971968"/>
      </c:scatterChart>
      <c:valAx>
        <c:axId val="159970432"/>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59971968"/>
        <c:crossesAt val="-1.5"/>
        <c:crossBetween val="midCat"/>
      </c:valAx>
      <c:valAx>
        <c:axId val="159971968"/>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59970432"/>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6 - BEHI'!$A$36:$A$50</c:f>
              <c:numCache>
                <c:formatCode>#,##0.00_);[Red]\(#,##0.00\)</c:formatCode>
                <c:ptCount val="15"/>
              </c:numCache>
            </c:numRef>
          </c:xVal>
          <c:yVal>
            <c:numRef>
              <c:f>'BK # 6 - BEHI'!$E$36:$E$50</c:f>
              <c:numCache>
                <c:formatCode>#,##0.00_);[Red]\(#,##0.00\)</c:formatCode>
                <c:ptCount val="15"/>
              </c:numCache>
            </c:numRef>
          </c:yVal>
          <c:smooth val="0"/>
        </c:ser>
        <c:ser>
          <c:idx val="0"/>
          <c:order val="1"/>
          <c:tx>
            <c:v>Bankfull</c:v>
          </c:tx>
          <c:spPr>
            <a:ln w="25400">
              <a:solidFill>
                <a:srgbClr val="FF0000"/>
              </a:solidFill>
              <a:prstDash val="sysDash"/>
            </a:ln>
          </c:spPr>
          <c:marker>
            <c:symbol val="none"/>
          </c:marker>
          <c:xVal>
            <c:numRef>
              <c:f>'BK # 6 - BEHI'!$A$54:$A$55</c:f>
              <c:numCache>
                <c:formatCode>#,##0.00_);[Red]\(#,##0.00\)</c:formatCode>
                <c:ptCount val="2"/>
              </c:numCache>
            </c:numRef>
          </c:xVal>
          <c:yVal>
            <c:numRef>
              <c:f>'BK # 6 - BEHI'!$E$54:$E$55</c:f>
              <c:numCache>
                <c:formatCode>#,##0.00_);[Red]\(#,##0.00\)</c:formatCode>
                <c:ptCount val="2"/>
              </c:numCache>
            </c:numRef>
          </c:yVal>
          <c:smooth val="0"/>
        </c:ser>
        <c:dLbls>
          <c:showLegendKey val="0"/>
          <c:showVal val="0"/>
          <c:showCatName val="0"/>
          <c:showSerName val="0"/>
          <c:showPercent val="0"/>
          <c:showBubbleSize val="0"/>
        </c:dLbls>
        <c:axId val="163561856"/>
        <c:axId val="163563392"/>
      </c:scatterChart>
      <c:valAx>
        <c:axId val="163561856"/>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3563392"/>
        <c:crossesAt val="-1.5"/>
        <c:crossBetween val="midCat"/>
      </c:valAx>
      <c:valAx>
        <c:axId val="163563392"/>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3561856"/>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ser>
        <c:dLbls>
          <c:showLegendKey val="0"/>
          <c:showVal val="0"/>
          <c:showCatName val="0"/>
          <c:showSerName val="0"/>
          <c:showPercent val="0"/>
          <c:showBubbleSize val="0"/>
        </c:dLbls>
        <c:axId val="163662464"/>
        <c:axId val="163672448"/>
      </c:scatterChart>
      <c:valAx>
        <c:axId val="163662464"/>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3672448"/>
        <c:crossesAt val="-1.5"/>
        <c:crossBetween val="midCat"/>
      </c:valAx>
      <c:valAx>
        <c:axId val="163672448"/>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3662464"/>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60600758237"/>
          <c:y val="0.12307719227404265"/>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7 - BEHI'!$A$36:$A$50</c:f>
              <c:numCache>
                <c:formatCode>#,##0.00_);[Red]\(#,##0.00\)</c:formatCode>
                <c:ptCount val="15"/>
              </c:numCache>
            </c:numRef>
          </c:xVal>
          <c:yVal>
            <c:numRef>
              <c:f>'BK # 7 - BEHI'!$E$36:$E$50</c:f>
              <c:numCache>
                <c:formatCode>#,##0.00_);[Red]\(#,##0.00\)</c:formatCode>
                <c:ptCount val="15"/>
              </c:numCache>
            </c:numRef>
          </c:yVal>
          <c:smooth val="0"/>
        </c:ser>
        <c:ser>
          <c:idx val="0"/>
          <c:order val="1"/>
          <c:tx>
            <c:v>Bankfull</c:v>
          </c:tx>
          <c:spPr>
            <a:ln w="25400">
              <a:solidFill>
                <a:srgbClr val="FF0000"/>
              </a:solidFill>
              <a:prstDash val="sysDash"/>
            </a:ln>
          </c:spPr>
          <c:marker>
            <c:symbol val="none"/>
          </c:marker>
          <c:xVal>
            <c:numRef>
              <c:f>'BK # 7 - BEHI'!$A$54:$A$55</c:f>
              <c:numCache>
                <c:formatCode>#,##0.00_);[Red]\(#,##0.00\)</c:formatCode>
                <c:ptCount val="2"/>
              </c:numCache>
            </c:numRef>
          </c:xVal>
          <c:yVal>
            <c:numRef>
              <c:f>'BK # 7 - BEHI'!$E$54:$E$55</c:f>
              <c:numCache>
                <c:formatCode>#,##0.00_);[Red]\(#,##0.00\)</c:formatCode>
                <c:ptCount val="2"/>
              </c:numCache>
            </c:numRef>
          </c:yVal>
          <c:smooth val="0"/>
        </c:ser>
        <c:dLbls>
          <c:showLegendKey val="0"/>
          <c:showVal val="0"/>
          <c:showCatName val="0"/>
          <c:showSerName val="0"/>
          <c:showPercent val="0"/>
          <c:showBubbleSize val="0"/>
        </c:dLbls>
        <c:axId val="161373184"/>
        <c:axId val="161374976"/>
      </c:scatterChart>
      <c:valAx>
        <c:axId val="161373184"/>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1374976"/>
        <c:crossesAt val="-1.5"/>
        <c:crossBetween val="midCat"/>
      </c:valAx>
      <c:valAx>
        <c:axId val="161374976"/>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1373184"/>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ser>
        <c:dLbls>
          <c:showLegendKey val="0"/>
          <c:showVal val="0"/>
          <c:showCatName val="0"/>
          <c:showSerName val="0"/>
          <c:showPercent val="0"/>
          <c:showBubbleSize val="0"/>
        </c:dLbls>
        <c:axId val="161392128"/>
        <c:axId val="161393664"/>
      </c:scatterChart>
      <c:valAx>
        <c:axId val="161392128"/>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1393664"/>
        <c:crossesAt val="-1.5"/>
        <c:crossBetween val="midCat"/>
      </c:valAx>
      <c:valAx>
        <c:axId val="161393664"/>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1392128"/>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8 - BEHI'!$A$36:$A$50</c:f>
              <c:numCache>
                <c:formatCode>#,##0.00_);[Red]\(#,##0.00\)</c:formatCode>
                <c:ptCount val="15"/>
              </c:numCache>
            </c:numRef>
          </c:xVal>
          <c:yVal>
            <c:numRef>
              <c:f>'BK # 8 - BEHI'!$E$36:$E$50</c:f>
              <c:numCache>
                <c:formatCode>#,##0.00_);[Red]\(#,##0.00\)</c:formatCode>
                <c:ptCount val="15"/>
              </c:numCache>
            </c:numRef>
          </c:yVal>
          <c:smooth val="0"/>
        </c:ser>
        <c:ser>
          <c:idx val="0"/>
          <c:order val="1"/>
          <c:tx>
            <c:v>Bankfull</c:v>
          </c:tx>
          <c:spPr>
            <a:ln w="25400">
              <a:solidFill>
                <a:srgbClr val="FF0000"/>
              </a:solidFill>
              <a:prstDash val="sysDash"/>
            </a:ln>
          </c:spPr>
          <c:marker>
            <c:symbol val="none"/>
          </c:marker>
          <c:xVal>
            <c:numRef>
              <c:f>'BK # 8 - BEHI'!$A$54:$A$55</c:f>
              <c:numCache>
                <c:formatCode>#,##0.00_);[Red]\(#,##0.00\)</c:formatCode>
                <c:ptCount val="2"/>
              </c:numCache>
            </c:numRef>
          </c:xVal>
          <c:yVal>
            <c:numRef>
              <c:f>'BK # 8 - BEHI'!$E$54:$E$55</c:f>
              <c:numCache>
                <c:formatCode>#,##0.00_);[Red]\(#,##0.00\)</c:formatCode>
                <c:ptCount val="2"/>
              </c:numCache>
            </c:numRef>
          </c:yVal>
          <c:smooth val="0"/>
        </c:ser>
        <c:dLbls>
          <c:showLegendKey val="0"/>
          <c:showVal val="0"/>
          <c:showCatName val="0"/>
          <c:showSerName val="0"/>
          <c:showPercent val="0"/>
          <c:showBubbleSize val="0"/>
        </c:dLbls>
        <c:axId val="164562816"/>
        <c:axId val="164564352"/>
      </c:scatterChart>
      <c:valAx>
        <c:axId val="164562816"/>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4564352"/>
        <c:crossesAt val="-1.5"/>
        <c:crossBetween val="midCat"/>
      </c:valAx>
      <c:valAx>
        <c:axId val="164564352"/>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4562816"/>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ser>
        <c:dLbls>
          <c:showLegendKey val="0"/>
          <c:showVal val="0"/>
          <c:showCatName val="0"/>
          <c:showSerName val="0"/>
          <c:showPercent val="0"/>
          <c:showBubbleSize val="0"/>
        </c:dLbls>
        <c:axId val="164598144"/>
        <c:axId val="164599680"/>
      </c:scatterChart>
      <c:valAx>
        <c:axId val="164598144"/>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4599680"/>
        <c:crossesAt val="-1.5"/>
        <c:crossBetween val="midCat"/>
      </c:valAx>
      <c:valAx>
        <c:axId val="164599680"/>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4598144"/>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9 - BEHI'!$A$36:$A$50</c:f>
              <c:numCache>
                <c:formatCode>#,##0.00_);[Red]\(#,##0.00\)</c:formatCode>
                <c:ptCount val="15"/>
              </c:numCache>
            </c:numRef>
          </c:xVal>
          <c:yVal>
            <c:numRef>
              <c:f>'BK # 9 - BEHI'!$E$36:$E$50</c:f>
              <c:numCache>
                <c:formatCode>#,##0.00_);[Red]\(#,##0.00\)</c:formatCode>
                <c:ptCount val="15"/>
              </c:numCache>
            </c:numRef>
          </c:yVal>
          <c:smooth val="0"/>
        </c:ser>
        <c:ser>
          <c:idx val="0"/>
          <c:order val="1"/>
          <c:tx>
            <c:v>Bankfull</c:v>
          </c:tx>
          <c:spPr>
            <a:ln w="25400">
              <a:solidFill>
                <a:srgbClr val="FF0000"/>
              </a:solidFill>
              <a:prstDash val="sysDash"/>
            </a:ln>
          </c:spPr>
          <c:marker>
            <c:symbol val="none"/>
          </c:marker>
          <c:xVal>
            <c:numRef>
              <c:f>'BK # 9 - BEHI'!$A$54:$A$55</c:f>
              <c:numCache>
                <c:formatCode>#,##0.00_);[Red]\(#,##0.00\)</c:formatCode>
                <c:ptCount val="2"/>
              </c:numCache>
            </c:numRef>
          </c:xVal>
          <c:yVal>
            <c:numRef>
              <c:f>'BK # 9 - BEHI'!$E$54:$E$55</c:f>
              <c:numCache>
                <c:formatCode>#,##0.00_);[Red]\(#,##0.00\)</c:formatCode>
                <c:ptCount val="2"/>
              </c:numCache>
            </c:numRef>
          </c:yVal>
          <c:smooth val="0"/>
        </c:ser>
        <c:dLbls>
          <c:showLegendKey val="0"/>
          <c:showVal val="0"/>
          <c:showCatName val="0"/>
          <c:showSerName val="0"/>
          <c:showPercent val="0"/>
          <c:showBubbleSize val="0"/>
        </c:dLbls>
        <c:axId val="163996416"/>
        <c:axId val="163997952"/>
      </c:scatterChart>
      <c:valAx>
        <c:axId val="163996416"/>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3997952"/>
        <c:crossesAt val="-1.5"/>
        <c:crossBetween val="midCat"/>
      </c:valAx>
      <c:valAx>
        <c:axId val="163997952"/>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3996416"/>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ser>
        <c:dLbls>
          <c:showLegendKey val="0"/>
          <c:showVal val="0"/>
          <c:showCatName val="0"/>
          <c:showSerName val="0"/>
          <c:showPercent val="0"/>
          <c:showBubbleSize val="0"/>
        </c:dLbls>
        <c:axId val="164023296"/>
        <c:axId val="163123968"/>
      </c:scatterChart>
      <c:valAx>
        <c:axId val="164023296"/>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3123968"/>
        <c:crossesAt val="-1.5"/>
        <c:crossBetween val="midCat"/>
      </c:valAx>
      <c:valAx>
        <c:axId val="163123968"/>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4023296"/>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10 - BEHI'!$A$36:$A$50</c:f>
              <c:numCache>
                <c:formatCode>#,##0.00_);[Red]\(#,##0.00\)</c:formatCode>
                <c:ptCount val="15"/>
              </c:numCache>
            </c:numRef>
          </c:xVal>
          <c:yVal>
            <c:numRef>
              <c:f>'BK # 10 - BEHI'!$E$36:$E$50</c:f>
              <c:numCache>
                <c:formatCode>#,##0.00_);[Red]\(#,##0.00\)</c:formatCode>
                <c:ptCount val="15"/>
              </c:numCache>
            </c:numRef>
          </c:yVal>
          <c:smooth val="0"/>
        </c:ser>
        <c:ser>
          <c:idx val="0"/>
          <c:order val="1"/>
          <c:tx>
            <c:v>Bankfull</c:v>
          </c:tx>
          <c:spPr>
            <a:ln w="25400">
              <a:solidFill>
                <a:srgbClr val="FF0000"/>
              </a:solidFill>
              <a:prstDash val="sysDash"/>
            </a:ln>
          </c:spPr>
          <c:marker>
            <c:symbol val="none"/>
          </c:marker>
          <c:xVal>
            <c:numRef>
              <c:f>'BK # 10 - BEHI'!$A$54:$A$55</c:f>
              <c:numCache>
                <c:formatCode>#,##0.00_);[Red]\(#,##0.00\)</c:formatCode>
                <c:ptCount val="2"/>
              </c:numCache>
            </c:numRef>
          </c:xVal>
          <c:yVal>
            <c:numRef>
              <c:f>'BK # 10 - BEHI'!$E$54:$E$55</c:f>
              <c:numCache>
                <c:formatCode>#,##0.00_);[Red]\(#,##0.00\)</c:formatCode>
                <c:ptCount val="2"/>
              </c:numCache>
            </c:numRef>
          </c:yVal>
          <c:smooth val="0"/>
        </c:ser>
        <c:dLbls>
          <c:showLegendKey val="0"/>
          <c:showVal val="0"/>
          <c:showCatName val="0"/>
          <c:showSerName val="0"/>
          <c:showPercent val="0"/>
          <c:showBubbleSize val="0"/>
        </c:dLbls>
        <c:axId val="164904320"/>
        <c:axId val="165237888"/>
      </c:scatterChart>
      <c:valAx>
        <c:axId val="164904320"/>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5237888"/>
        <c:crossesAt val="-1.5"/>
        <c:crossBetween val="midCat"/>
      </c:valAx>
      <c:valAx>
        <c:axId val="165237888"/>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4904320"/>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ser>
        <c:dLbls>
          <c:showLegendKey val="0"/>
          <c:showVal val="0"/>
          <c:showCatName val="0"/>
          <c:showSerName val="0"/>
          <c:showPercent val="0"/>
          <c:showBubbleSize val="0"/>
        </c:dLbls>
        <c:axId val="165271424"/>
        <c:axId val="165272960"/>
      </c:scatterChart>
      <c:valAx>
        <c:axId val="165271424"/>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5272960"/>
        <c:crossesAt val="-1.5"/>
        <c:crossBetween val="midCat"/>
      </c:valAx>
      <c:valAx>
        <c:axId val="165272960"/>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5271424"/>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2 - BEHI'!$A$36:$A$50</c:f>
              <c:numCache>
                <c:formatCode>#,##0.00_);[Red]\(#,##0.00\)</c:formatCode>
                <c:ptCount val="15"/>
              </c:numCache>
            </c:numRef>
          </c:xVal>
          <c:yVal>
            <c:numRef>
              <c:f>'BK # 2 - BEHI'!$E$36:$E$50</c:f>
              <c:numCache>
                <c:formatCode>#,##0.00_);[Red]\(#,##0.00\)</c:formatCode>
                <c:ptCount val="15"/>
              </c:numCache>
            </c:numRef>
          </c:yVal>
          <c:smooth val="0"/>
        </c:ser>
        <c:ser>
          <c:idx val="0"/>
          <c:order val="1"/>
          <c:tx>
            <c:v>Bankfull</c:v>
          </c:tx>
          <c:spPr>
            <a:ln w="25400">
              <a:solidFill>
                <a:srgbClr val="FF0000"/>
              </a:solidFill>
              <a:prstDash val="sysDash"/>
            </a:ln>
          </c:spPr>
          <c:marker>
            <c:symbol val="none"/>
          </c:marker>
          <c:xVal>
            <c:numRef>
              <c:f>'BK # 2 - BEHI'!$A$54:$A$55</c:f>
              <c:numCache>
                <c:formatCode>#,##0.00_);[Red]\(#,##0.00\)</c:formatCode>
                <c:ptCount val="2"/>
              </c:numCache>
            </c:numRef>
          </c:xVal>
          <c:yVal>
            <c:numRef>
              <c:f>'BK # 2 - BEHI'!$E$54:$E$55</c:f>
              <c:numCache>
                <c:formatCode>#,##0.00_);[Red]\(#,##0.00\)</c:formatCode>
                <c:ptCount val="2"/>
              </c:numCache>
            </c:numRef>
          </c:yVal>
          <c:smooth val="0"/>
        </c:ser>
        <c:dLbls>
          <c:showLegendKey val="0"/>
          <c:showVal val="0"/>
          <c:showCatName val="0"/>
          <c:showSerName val="0"/>
          <c:showPercent val="0"/>
          <c:showBubbleSize val="0"/>
        </c:dLbls>
        <c:axId val="160634368"/>
        <c:axId val="160635904"/>
      </c:scatterChart>
      <c:valAx>
        <c:axId val="160634368"/>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0635904"/>
        <c:crossesAt val="-1.5"/>
        <c:crossBetween val="midCat"/>
      </c:valAx>
      <c:valAx>
        <c:axId val="160635904"/>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0634368"/>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11 - BEHI'!$A$36:$A$50</c:f>
              <c:numCache>
                <c:formatCode>#,##0.00_);[Red]\(#,##0.00\)</c:formatCode>
                <c:ptCount val="15"/>
              </c:numCache>
            </c:numRef>
          </c:xVal>
          <c:yVal>
            <c:numRef>
              <c:f>'BK # 11 - BEHI'!$E$36:$E$50</c:f>
              <c:numCache>
                <c:formatCode>#,##0.00_);[Red]\(#,##0.00\)</c:formatCode>
                <c:ptCount val="15"/>
              </c:numCache>
            </c:numRef>
          </c:yVal>
          <c:smooth val="0"/>
        </c:ser>
        <c:ser>
          <c:idx val="0"/>
          <c:order val="1"/>
          <c:tx>
            <c:v>Bankfull</c:v>
          </c:tx>
          <c:spPr>
            <a:ln w="25400">
              <a:solidFill>
                <a:srgbClr val="FF0000"/>
              </a:solidFill>
              <a:prstDash val="sysDash"/>
            </a:ln>
          </c:spPr>
          <c:marker>
            <c:symbol val="none"/>
          </c:marker>
          <c:xVal>
            <c:numRef>
              <c:f>'BK # 11 - BEHI'!$A$54:$A$55</c:f>
              <c:numCache>
                <c:formatCode>#,##0.00_);[Red]\(#,##0.00\)</c:formatCode>
                <c:ptCount val="2"/>
              </c:numCache>
            </c:numRef>
          </c:xVal>
          <c:yVal>
            <c:numRef>
              <c:f>'BK # 11 - BEHI'!$E$54:$E$55</c:f>
              <c:numCache>
                <c:formatCode>#,##0.00_);[Red]\(#,##0.00\)</c:formatCode>
                <c:ptCount val="2"/>
              </c:numCache>
            </c:numRef>
          </c:yVal>
          <c:smooth val="0"/>
        </c:ser>
        <c:dLbls>
          <c:showLegendKey val="0"/>
          <c:showVal val="0"/>
          <c:showCatName val="0"/>
          <c:showSerName val="0"/>
          <c:showPercent val="0"/>
          <c:showBubbleSize val="0"/>
        </c:dLbls>
        <c:axId val="165018240"/>
        <c:axId val="164102528"/>
      </c:scatterChart>
      <c:valAx>
        <c:axId val="165018240"/>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4102528"/>
        <c:crossesAt val="-1.5"/>
        <c:crossBetween val="midCat"/>
      </c:valAx>
      <c:valAx>
        <c:axId val="164102528"/>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5018240"/>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ser>
        <c:dLbls>
          <c:showLegendKey val="0"/>
          <c:showVal val="0"/>
          <c:showCatName val="0"/>
          <c:showSerName val="0"/>
          <c:showPercent val="0"/>
          <c:showBubbleSize val="0"/>
        </c:dLbls>
        <c:axId val="164160640"/>
        <c:axId val="164162176"/>
      </c:scatterChart>
      <c:valAx>
        <c:axId val="164160640"/>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4162176"/>
        <c:crossesAt val="-1.5"/>
        <c:crossBetween val="midCat"/>
      </c:valAx>
      <c:valAx>
        <c:axId val="164162176"/>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4160640"/>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12 - BEHI'!$A$36:$A$50</c:f>
              <c:numCache>
                <c:formatCode>#,##0.00_);[Red]\(#,##0.00\)</c:formatCode>
                <c:ptCount val="15"/>
              </c:numCache>
            </c:numRef>
          </c:xVal>
          <c:yVal>
            <c:numRef>
              <c:f>'BK # 12 - BEHI'!$E$36:$E$50</c:f>
              <c:numCache>
                <c:formatCode>#,##0.00_);[Red]\(#,##0.00\)</c:formatCode>
                <c:ptCount val="15"/>
              </c:numCache>
            </c:numRef>
          </c:yVal>
          <c:smooth val="0"/>
        </c:ser>
        <c:ser>
          <c:idx val="0"/>
          <c:order val="1"/>
          <c:tx>
            <c:v>Bankfull</c:v>
          </c:tx>
          <c:spPr>
            <a:ln w="25400">
              <a:solidFill>
                <a:srgbClr val="FF0000"/>
              </a:solidFill>
              <a:prstDash val="sysDash"/>
            </a:ln>
          </c:spPr>
          <c:marker>
            <c:symbol val="none"/>
          </c:marker>
          <c:xVal>
            <c:numRef>
              <c:f>'BK # 12 - BEHI'!$A$54:$A$55</c:f>
              <c:numCache>
                <c:formatCode>#,##0.00_);[Red]\(#,##0.00\)</c:formatCode>
                <c:ptCount val="2"/>
              </c:numCache>
            </c:numRef>
          </c:xVal>
          <c:yVal>
            <c:numRef>
              <c:f>'BK # 12 - BEHI'!$E$54:$E$55</c:f>
              <c:numCache>
                <c:formatCode>#,##0.00_);[Red]\(#,##0.00\)</c:formatCode>
                <c:ptCount val="2"/>
              </c:numCache>
            </c:numRef>
          </c:yVal>
          <c:smooth val="0"/>
        </c:ser>
        <c:dLbls>
          <c:showLegendKey val="0"/>
          <c:showVal val="0"/>
          <c:showCatName val="0"/>
          <c:showSerName val="0"/>
          <c:showPercent val="0"/>
          <c:showBubbleSize val="0"/>
        </c:dLbls>
        <c:axId val="164144640"/>
        <c:axId val="164146176"/>
      </c:scatterChart>
      <c:valAx>
        <c:axId val="164144640"/>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4146176"/>
        <c:crossesAt val="-1.5"/>
        <c:crossBetween val="midCat"/>
      </c:valAx>
      <c:valAx>
        <c:axId val="164146176"/>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4144640"/>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ser>
        <c:dLbls>
          <c:showLegendKey val="0"/>
          <c:showVal val="0"/>
          <c:showCatName val="0"/>
          <c:showSerName val="0"/>
          <c:showPercent val="0"/>
          <c:showBubbleSize val="0"/>
        </c:dLbls>
        <c:axId val="165863424"/>
        <c:axId val="165864960"/>
      </c:scatterChart>
      <c:valAx>
        <c:axId val="165863424"/>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5864960"/>
        <c:crossesAt val="-1.5"/>
        <c:crossBetween val="midCat"/>
      </c:valAx>
      <c:valAx>
        <c:axId val="165864960"/>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5863424"/>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13 - BEHI'!$A$36:$A$50</c:f>
              <c:numCache>
                <c:formatCode>#,##0.00_);[Red]\(#,##0.00\)</c:formatCode>
                <c:ptCount val="15"/>
              </c:numCache>
            </c:numRef>
          </c:xVal>
          <c:yVal>
            <c:numRef>
              <c:f>'BK # 13 - BEHI'!$E$36:$E$50</c:f>
              <c:numCache>
                <c:formatCode>#,##0.00_);[Red]\(#,##0.00\)</c:formatCode>
                <c:ptCount val="15"/>
              </c:numCache>
            </c:numRef>
          </c:yVal>
          <c:smooth val="0"/>
        </c:ser>
        <c:ser>
          <c:idx val="0"/>
          <c:order val="1"/>
          <c:tx>
            <c:v>Bankfull</c:v>
          </c:tx>
          <c:spPr>
            <a:ln w="25400">
              <a:solidFill>
                <a:srgbClr val="FF0000"/>
              </a:solidFill>
              <a:prstDash val="sysDash"/>
            </a:ln>
          </c:spPr>
          <c:marker>
            <c:symbol val="none"/>
          </c:marker>
          <c:xVal>
            <c:numRef>
              <c:f>'BK # 13 - BEHI'!$A$54:$A$55</c:f>
              <c:numCache>
                <c:formatCode>#,##0.00_);[Red]\(#,##0.00\)</c:formatCode>
                <c:ptCount val="2"/>
              </c:numCache>
            </c:numRef>
          </c:xVal>
          <c:yVal>
            <c:numRef>
              <c:f>'BK # 13 - BEHI'!$E$54:$E$55</c:f>
              <c:numCache>
                <c:formatCode>#,##0.00_);[Red]\(#,##0.00\)</c:formatCode>
                <c:ptCount val="2"/>
              </c:numCache>
            </c:numRef>
          </c:yVal>
          <c:smooth val="0"/>
        </c:ser>
        <c:dLbls>
          <c:showLegendKey val="0"/>
          <c:showVal val="0"/>
          <c:showCatName val="0"/>
          <c:showSerName val="0"/>
          <c:showPercent val="0"/>
          <c:showBubbleSize val="0"/>
        </c:dLbls>
        <c:axId val="165937920"/>
        <c:axId val="165939456"/>
      </c:scatterChart>
      <c:valAx>
        <c:axId val="165937920"/>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5939456"/>
        <c:crossesAt val="-1.5"/>
        <c:crossBetween val="midCat"/>
      </c:valAx>
      <c:valAx>
        <c:axId val="165939456"/>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5937920"/>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ser>
        <c:dLbls>
          <c:showLegendKey val="0"/>
          <c:showVal val="0"/>
          <c:showCatName val="0"/>
          <c:showSerName val="0"/>
          <c:showPercent val="0"/>
          <c:showBubbleSize val="0"/>
        </c:dLbls>
        <c:axId val="165972608"/>
        <c:axId val="165974400"/>
      </c:scatterChart>
      <c:valAx>
        <c:axId val="165972608"/>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5974400"/>
        <c:crossesAt val="-1.5"/>
        <c:crossBetween val="midCat"/>
      </c:valAx>
      <c:valAx>
        <c:axId val="165974400"/>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5972608"/>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14 - BEHI'!$A$36:$A$50</c:f>
              <c:numCache>
                <c:formatCode>#,##0.00_);[Red]\(#,##0.00\)</c:formatCode>
                <c:ptCount val="15"/>
              </c:numCache>
            </c:numRef>
          </c:xVal>
          <c:yVal>
            <c:numRef>
              <c:f>'BK # 14 - BEHI'!$E$36:$E$50</c:f>
              <c:numCache>
                <c:formatCode>#,##0.00_);[Red]\(#,##0.00\)</c:formatCode>
                <c:ptCount val="15"/>
              </c:numCache>
            </c:numRef>
          </c:yVal>
          <c:smooth val="0"/>
        </c:ser>
        <c:ser>
          <c:idx val="0"/>
          <c:order val="1"/>
          <c:tx>
            <c:v>Bankfull</c:v>
          </c:tx>
          <c:spPr>
            <a:ln w="25400">
              <a:solidFill>
                <a:srgbClr val="FF0000"/>
              </a:solidFill>
              <a:prstDash val="sysDash"/>
            </a:ln>
          </c:spPr>
          <c:marker>
            <c:symbol val="none"/>
          </c:marker>
          <c:xVal>
            <c:numRef>
              <c:f>'BK # 14 - BEHI'!$A$54:$A$55</c:f>
              <c:numCache>
                <c:formatCode>#,##0.00_);[Red]\(#,##0.00\)</c:formatCode>
                <c:ptCount val="2"/>
              </c:numCache>
            </c:numRef>
          </c:xVal>
          <c:yVal>
            <c:numRef>
              <c:f>'BK # 14 - BEHI'!$E$54:$E$55</c:f>
              <c:numCache>
                <c:formatCode>#,##0.00_);[Red]\(#,##0.00\)</c:formatCode>
                <c:ptCount val="2"/>
              </c:numCache>
            </c:numRef>
          </c:yVal>
          <c:smooth val="0"/>
        </c:ser>
        <c:dLbls>
          <c:showLegendKey val="0"/>
          <c:showVal val="0"/>
          <c:showCatName val="0"/>
          <c:showSerName val="0"/>
          <c:showPercent val="0"/>
          <c:showBubbleSize val="0"/>
        </c:dLbls>
        <c:axId val="164078336"/>
        <c:axId val="164079488"/>
      </c:scatterChart>
      <c:valAx>
        <c:axId val="164078336"/>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4079488"/>
        <c:crossesAt val="-1.5"/>
        <c:crossBetween val="midCat"/>
      </c:valAx>
      <c:valAx>
        <c:axId val="164079488"/>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4078336"/>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ser>
        <c:dLbls>
          <c:showLegendKey val="0"/>
          <c:showVal val="0"/>
          <c:showCatName val="0"/>
          <c:showSerName val="0"/>
          <c:showPercent val="0"/>
          <c:showBubbleSize val="0"/>
        </c:dLbls>
        <c:axId val="165923456"/>
        <c:axId val="166334848"/>
      </c:scatterChart>
      <c:valAx>
        <c:axId val="165923456"/>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6334848"/>
        <c:crossesAt val="-1.5"/>
        <c:crossBetween val="midCat"/>
      </c:valAx>
      <c:valAx>
        <c:axId val="166334848"/>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5923456"/>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15 - BEHI'!$A$36:$A$50</c:f>
              <c:numCache>
                <c:formatCode>#,##0.00_);[Red]\(#,##0.00\)</c:formatCode>
                <c:ptCount val="15"/>
              </c:numCache>
            </c:numRef>
          </c:xVal>
          <c:yVal>
            <c:numRef>
              <c:f>'BK # 15 - BEHI'!$E$36:$E$50</c:f>
              <c:numCache>
                <c:formatCode>#,##0.00_);[Red]\(#,##0.00\)</c:formatCode>
                <c:ptCount val="15"/>
              </c:numCache>
            </c:numRef>
          </c:yVal>
          <c:smooth val="0"/>
        </c:ser>
        <c:ser>
          <c:idx val="0"/>
          <c:order val="1"/>
          <c:tx>
            <c:v>Bankfull</c:v>
          </c:tx>
          <c:spPr>
            <a:ln w="25400">
              <a:solidFill>
                <a:srgbClr val="FF0000"/>
              </a:solidFill>
              <a:prstDash val="sysDash"/>
            </a:ln>
          </c:spPr>
          <c:marker>
            <c:symbol val="none"/>
          </c:marker>
          <c:xVal>
            <c:numRef>
              <c:f>'BK # 15 - BEHI'!$A$54:$A$55</c:f>
              <c:numCache>
                <c:formatCode>#,##0.00_);[Red]\(#,##0.00\)</c:formatCode>
                <c:ptCount val="2"/>
              </c:numCache>
            </c:numRef>
          </c:xVal>
          <c:yVal>
            <c:numRef>
              <c:f>'BK # 15 - BEHI'!$E$54:$E$55</c:f>
              <c:numCache>
                <c:formatCode>#,##0.00_);[Red]\(#,##0.00\)</c:formatCode>
                <c:ptCount val="2"/>
              </c:numCache>
            </c:numRef>
          </c:yVal>
          <c:smooth val="0"/>
        </c:ser>
        <c:dLbls>
          <c:showLegendKey val="0"/>
          <c:showVal val="0"/>
          <c:showCatName val="0"/>
          <c:showSerName val="0"/>
          <c:showPercent val="0"/>
          <c:showBubbleSize val="0"/>
        </c:dLbls>
        <c:axId val="166902784"/>
        <c:axId val="166810368"/>
      </c:scatterChart>
      <c:valAx>
        <c:axId val="166902784"/>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6810368"/>
        <c:crossesAt val="-1.5"/>
        <c:crossBetween val="midCat"/>
      </c:valAx>
      <c:valAx>
        <c:axId val="166810368"/>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6902784"/>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ser>
        <c:dLbls>
          <c:showLegendKey val="0"/>
          <c:showVal val="0"/>
          <c:showCatName val="0"/>
          <c:showSerName val="0"/>
          <c:showPercent val="0"/>
          <c:showBubbleSize val="0"/>
        </c:dLbls>
        <c:axId val="166843904"/>
        <c:axId val="166845440"/>
      </c:scatterChart>
      <c:valAx>
        <c:axId val="166843904"/>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6845440"/>
        <c:crossesAt val="-1.5"/>
        <c:crossBetween val="midCat"/>
      </c:valAx>
      <c:valAx>
        <c:axId val="166845440"/>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6843904"/>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ser>
        <c:dLbls>
          <c:showLegendKey val="0"/>
          <c:showVal val="0"/>
          <c:showCatName val="0"/>
          <c:showSerName val="0"/>
          <c:showPercent val="0"/>
          <c:showBubbleSize val="0"/>
        </c:dLbls>
        <c:axId val="160690176"/>
        <c:axId val="160691712"/>
      </c:scatterChart>
      <c:valAx>
        <c:axId val="160690176"/>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0691712"/>
        <c:crossesAt val="-1.5"/>
        <c:crossBetween val="midCat"/>
      </c:valAx>
      <c:valAx>
        <c:axId val="160691712"/>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0690176"/>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16 - BEHI'!$A$36:$A$50</c:f>
              <c:numCache>
                <c:formatCode>#,##0.00_);[Red]\(#,##0.00\)</c:formatCode>
                <c:ptCount val="15"/>
              </c:numCache>
            </c:numRef>
          </c:xVal>
          <c:yVal>
            <c:numRef>
              <c:f>'BK # 16 - BEHI'!$E$36:$E$50</c:f>
              <c:numCache>
                <c:formatCode>#,##0.00_);[Red]\(#,##0.00\)</c:formatCode>
                <c:ptCount val="15"/>
              </c:numCache>
            </c:numRef>
          </c:yVal>
          <c:smooth val="0"/>
        </c:ser>
        <c:ser>
          <c:idx val="0"/>
          <c:order val="1"/>
          <c:tx>
            <c:v>Bankfull</c:v>
          </c:tx>
          <c:spPr>
            <a:ln w="25400">
              <a:solidFill>
                <a:srgbClr val="FF0000"/>
              </a:solidFill>
              <a:prstDash val="sysDash"/>
            </a:ln>
          </c:spPr>
          <c:marker>
            <c:symbol val="none"/>
          </c:marker>
          <c:xVal>
            <c:numRef>
              <c:f>'BK # 16 - BEHI'!$A$54:$A$55</c:f>
              <c:numCache>
                <c:formatCode>#,##0.00_);[Red]\(#,##0.00\)</c:formatCode>
                <c:ptCount val="2"/>
              </c:numCache>
            </c:numRef>
          </c:xVal>
          <c:yVal>
            <c:numRef>
              <c:f>'BK # 16 - BEHI'!$E$54:$E$55</c:f>
              <c:numCache>
                <c:formatCode>#,##0.00_);[Red]\(#,##0.00\)</c:formatCode>
                <c:ptCount val="2"/>
              </c:numCache>
            </c:numRef>
          </c:yVal>
          <c:smooth val="0"/>
        </c:ser>
        <c:dLbls>
          <c:showLegendKey val="0"/>
          <c:showVal val="0"/>
          <c:showCatName val="0"/>
          <c:showSerName val="0"/>
          <c:showPercent val="0"/>
          <c:showBubbleSize val="0"/>
        </c:dLbls>
        <c:axId val="167384960"/>
        <c:axId val="167386496"/>
      </c:scatterChart>
      <c:valAx>
        <c:axId val="167384960"/>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7386496"/>
        <c:crossesAt val="-1.5"/>
        <c:crossBetween val="midCat"/>
      </c:valAx>
      <c:valAx>
        <c:axId val="167386496"/>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7384960"/>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ser>
        <c:dLbls>
          <c:showLegendKey val="0"/>
          <c:showVal val="0"/>
          <c:showCatName val="0"/>
          <c:showSerName val="0"/>
          <c:showPercent val="0"/>
          <c:showBubbleSize val="0"/>
        </c:dLbls>
        <c:axId val="167432576"/>
        <c:axId val="167434112"/>
      </c:scatterChart>
      <c:valAx>
        <c:axId val="167432576"/>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7434112"/>
        <c:crossesAt val="-1.5"/>
        <c:crossBetween val="midCat"/>
      </c:valAx>
      <c:valAx>
        <c:axId val="167434112"/>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7432576"/>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17 - BEHI'!$A$36:$A$50</c:f>
              <c:numCache>
                <c:formatCode>#,##0.00_);[Red]\(#,##0.00\)</c:formatCode>
                <c:ptCount val="15"/>
              </c:numCache>
            </c:numRef>
          </c:xVal>
          <c:yVal>
            <c:numRef>
              <c:f>'BK # 17 - BEHI'!$E$36:$E$50</c:f>
              <c:numCache>
                <c:formatCode>#,##0.00_);[Red]\(#,##0.00\)</c:formatCode>
                <c:ptCount val="15"/>
              </c:numCache>
            </c:numRef>
          </c:yVal>
          <c:smooth val="0"/>
        </c:ser>
        <c:ser>
          <c:idx val="0"/>
          <c:order val="1"/>
          <c:tx>
            <c:v>Bankfull</c:v>
          </c:tx>
          <c:spPr>
            <a:ln w="25400">
              <a:solidFill>
                <a:srgbClr val="FF0000"/>
              </a:solidFill>
              <a:prstDash val="sysDash"/>
            </a:ln>
          </c:spPr>
          <c:marker>
            <c:symbol val="none"/>
          </c:marker>
          <c:xVal>
            <c:numRef>
              <c:f>'BK # 17 - BEHI'!$A$54:$A$55</c:f>
              <c:numCache>
                <c:formatCode>#,##0.00_);[Red]\(#,##0.00\)</c:formatCode>
                <c:ptCount val="2"/>
              </c:numCache>
            </c:numRef>
          </c:xVal>
          <c:yVal>
            <c:numRef>
              <c:f>'BK # 17 - BEHI'!$E$54:$E$55</c:f>
              <c:numCache>
                <c:formatCode>#,##0.00_);[Red]\(#,##0.00\)</c:formatCode>
                <c:ptCount val="2"/>
              </c:numCache>
            </c:numRef>
          </c:yVal>
          <c:smooth val="0"/>
        </c:ser>
        <c:dLbls>
          <c:showLegendKey val="0"/>
          <c:showVal val="0"/>
          <c:showCatName val="0"/>
          <c:showSerName val="0"/>
          <c:showPercent val="0"/>
          <c:showBubbleSize val="0"/>
        </c:dLbls>
        <c:axId val="167613184"/>
        <c:axId val="167614720"/>
      </c:scatterChart>
      <c:valAx>
        <c:axId val="167613184"/>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7614720"/>
        <c:crossesAt val="-1.5"/>
        <c:crossBetween val="midCat"/>
      </c:valAx>
      <c:valAx>
        <c:axId val="167614720"/>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7613184"/>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ser>
        <c:dLbls>
          <c:showLegendKey val="0"/>
          <c:showVal val="0"/>
          <c:showCatName val="0"/>
          <c:showSerName val="0"/>
          <c:showPercent val="0"/>
          <c:showBubbleSize val="0"/>
        </c:dLbls>
        <c:axId val="167644160"/>
        <c:axId val="167650048"/>
      </c:scatterChart>
      <c:valAx>
        <c:axId val="167644160"/>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7650048"/>
        <c:crossesAt val="-1.5"/>
        <c:crossBetween val="midCat"/>
      </c:valAx>
      <c:valAx>
        <c:axId val="167650048"/>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7644160"/>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18 - BEHI'!$A$36:$A$50</c:f>
              <c:numCache>
                <c:formatCode>#,##0.00_);[Red]\(#,##0.00\)</c:formatCode>
                <c:ptCount val="15"/>
              </c:numCache>
            </c:numRef>
          </c:xVal>
          <c:yVal>
            <c:numRef>
              <c:f>'BK # 18 - BEHI'!$E$36:$E$50</c:f>
              <c:numCache>
                <c:formatCode>#,##0.00_);[Red]\(#,##0.00\)</c:formatCode>
                <c:ptCount val="15"/>
              </c:numCache>
            </c:numRef>
          </c:yVal>
          <c:smooth val="0"/>
        </c:ser>
        <c:ser>
          <c:idx val="0"/>
          <c:order val="1"/>
          <c:tx>
            <c:v>Bankfull</c:v>
          </c:tx>
          <c:spPr>
            <a:ln w="25400">
              <a:solidFill>
                <a:srgbClr val="FF0000"/>
              </a:solidFill>
              <a:prstDash val="sysDash"/>
            </a:ln>
          </c:spPr>
          <c:marker>
            <c:symbol val="none"/>
          </c:marker>
          <c:xVal>
            <c:numRef>
              <c:f>'BK # 18 - BEHI'!$A$54:$A$55</c:f>
              <c:numCache>
                <c:formatCode>#,##0.00_);[Red]\(#,##0.00\)</c:formatCode>
                <c:ptCount val="2"/>
              </c:numCache>
            </c:numRef>
          </c:xVal>
          <c:yVal>
            <c:numRef>
              <c:f>'BK # 18 - BEHI'!$E$54:$E$55</c:f>
              <c:numCache>
                <c:formatCode>#,##0.00_);[Red]\(#,##0.00\)</c:formatCode>
                <c:ptCount val="2"/>
              </c:numCache>
            </c:numRef>
          </c:yVal>
          <c:smooth val="0"/>
        </c:ser>
        <c:dLbls>
          <c:showLegendKey val="0"/>
          <c:showVal val="0"/>
          <c:showCatName val="0"/>
          <c:showSerName val="0"/>
          <c:showPercent val="0"/>
          <c:showBubbleSize val="0"/>
        </c:dLbls>
        <c:axId val="168312192"/>
        <c:axId val="168318080"/>
      </c:scatterChart>
      <c:valAx>
        <c:axId val="168312192"/>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8318080"/>
        <c:crossesAt val="-1.5"/>
        <c:crossBetween val="midCat"/>
      </c:valAx>
      <c:valAx>
        <c:axId val="168318080"/>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8312192"/>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ser>
        <c:dLbls>
          <c:showLegendKey val="0"/>
          <c:showVal val="0"/>
          <c:showCatName val="0"/>
          <c:showSerName val="0"/>
          <c:showPercent val="0"/>
          <c:showBubbleSize val="0"/>
        </c:dLbls>
        <c:axId val="168355712"/>
        <c:axId val="168357248"/>
      </c:scatterChart>
      <c:valAx>
        <c:axId val="168355712"/>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8357248"/>
        <c:crossesAt val="-1.5"/>
        <c:crossBetween val="midCat"/>
      </c:valAx>
      <c:valAx>
        <c:axId val="168357248"/>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8355712"/>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19 - BEHI'!$A$36:$A$50</c:f>
              <c:numCache>
                <c:formatCode>#,##0.00_);[Red]\(#,##0.00\)</c:formatCode>
                <c:ptCount val="15"/>
              </c:numCache>
            </c:numRef>
          </c:xVal>
          <c:yVal>
            <c:numRef>
              <c:f>'BK # 19 - BEHI'!$E$36:$E$50</c:f>
              <c:numCache>
                <c:formatCode>#,##0.00_);[Red]\(#,##0.00\)</c:formatCode>
                <c:ptCount val="15"/>
              </c:numCache>
            </c:numRef>
          </c:yVal>
          <c:smooth val="0"/>
        </c:ser>
        <c:ser>
          <c:idx val="0"/>
          <c:order val="1"/>
          <c:tx>
            <c:v>Bankfull</c:v>
          </c:tx>
          <c:spPr>
            <a:ln w="25400">
              <a:solidFill>
                <a:srgbClr val="FF0000"/>
              </a:solidFill>
              <a:prstDash val="sysDash"/>
            </a:ln>
          </c:spPr>
          <c:marker>
            <c:symbol val="none"/>
          </c:marker>
          <c:xVal>
            <c:numRef>
              <c:f>'BK # 19 - BEHI'!$A$54:$A$55</c:f>
              <c:numCache>
                <c:formatCode>#,##0.00_);[Red]\(#,##0.00\)</c:formatCode>
                <c:ptCount val="2"/>
              </c:numCache>
            </c:numRef>
          </c:xVal>
          <c:yVal>
            <c:numRef>
              <c:f>'BK # 19 - BEHI'!$E$54:$E$55</c:f>
              <c:numCache>
                <c:formatCode>#,##0.00_);[Red]\(#,##0.00\)</c:formatCode>
                <c:ptCount val="2"/>
              </c:numCache>
            </c:numRef>
          </c:yVal>
          <c:smooth val="0"/>
        </c:ser>
        <c:dLbls>
          <c:showLegendKey val="0"/>
          <c:showVal val="0"/>
          <c:showCatName val="0"/>
          <c:showSerName val="0"/>
          <c:showPercent val="0"/>
          <c:showBubbleSize val="0"/>
        </c:dLbls>
        <c:axId val="168159488"/>
        <c:axId val="168161280"/>
      </c:scatterChart>
      <c:valAx>
        <c:axId val="168159488"/>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8161280"/>
        <c:crossesAt val="-1.5"/>
        <c:crossBetween val="midCat"/>
      </c:valAx>
      <c:valAx>
        <c:axId val="168161280"/>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8159488"/>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ser>
        <c:dLbls>
          <c:showLegendKey val="0"/>
          <c:showVal val="0"/>
          <c:showCatName val="0"/>
          <c:showSerName val="0"/>
          <c:showPercent val="0"/>
          <c:showBubbleSize val="0"/>
        </c:dLbls>
        <c:axId val="169370368"/>
        <c:axId val="169371904"/>
      </c:scatterChart>
      <c:valAx>
        <c:axId val="169370368"/>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9371904"/>
        <c:crossesAt val="-1.5"/>
        <c:crossBetween val="midCat"/>
      </c:valAx>
      <c:valAx>
        <c:axId val="169371904"/>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9370368"/>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20 - BEHI'!$A$36:$A$50</c:f>
              <c:numCache>
                <c:formatCode>#,##0.00_);[Red]\(#,##0.00\)</c:formatCode>
                <c:ptCount val="15"/>
              </c:numCache>
            </c:numRef>
          </c:xVal>
          <c:yVal>
            <c:numRef>
              <c:f>'BK # 20 - BEHI'!$E$36:$E$50</c:f>
              <c:numCache>
                <c:formatCode>#,##0.00_);[Red]\(#,##0.00\)</c:formatCode>
                <c:ptCount val="15"/>
              </c:numCache>
            </c:numRef>
          </c:yVal>
          <c:smooth val="0"/>
        </c:ser>
        <c:ser>
          <c:idx val="0"/>
          <c:order val="1"/>
          <c:tx>
            <c:v>Bankfull</c:v>
          </c:tx>
          <c:spPr>
            <a:ln w="25400">
              <a:solidFill>
                <a:srgbClr val="FF0000"/>
              </a:solidFill>
              <a:prstDash val="sysDash"/>
            </a:ln>
          </c:spPr>
          <c:marker>
            <c:symbol val="none"/>
          </c:marker>
          <c:xVal>
            <c:numRef>
              <c:f>'BK # 20 - BEHI'!$A$54:$A$55</c:f>
              <c:numCache>
                <c:formatCode>#,##0.00_);[Red]\(#,##0.00\)</c:formatCode>
                <c:ptCount val="2"/>
              </c:numCache>
            </c:numRef>
          </c:xVal>
          <c:yVal>
            <c:numRef>
              <c:f>'BK # 20 - BEHI'!$E$54:$E$55</c:f>
              <c:numCache>
                <c:formatCode>#,##0.00_);[Red]\(#,##0.00\)</c:formatCode>
                <c:ptCount val="2"/>
              </c:numCache>
            </c:numRef>
          </c:yVal>
          <c:smooth val="0"/>
        </c:ser>
        <c:dLbls>
          <c:showLegendKey val="0"/>
          <c:showVal val="0"/>
          <c:showCatName val="0"/>
          <c:showSerName val="0"/>
          <c:showPercent val="0"/>
          <c:showBubbleSize val="0"/>
        </c:dLbls>
        <c:axId val="169649664"/>
        <c:axId val="169651200"/>
      </c:scatterChart>
      <c:valAx>
        <c:axId val="169649664"/>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9651200"/>
        <c:crossesAt val="-1.5"/>
        <c:crossBetween val="midCat"/>
      </c:valAx>
      <c:valAx>
        <c:axId val="169651200"/>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9649664"/>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ser>
        <c:dLbls>
          <c:showLegendKey val="0"/>
          <c:showVal val="0"/>
          <c:showCatName val="0"/>
          <c:showSerName val="0"/>
          <c:showPercent val="0"/>
          <c:showBubbleSize val="0"/>
        </c:dLbls>
        <c:axId val="169659008"/>
        <c:axId val="166557184"/>
      </c:scatterChart>
      <c:valAx>
        <c:axId val="169659008"/>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6557184"/>
        <c:crossesAt val="-1.5"/>
        <c:crossBetween val="midCat"/>
      </c:valAx>
      <c:valAx>
        <c:axId val="166557184"/>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9659008"/>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3 - BEHI'!$A$36:$A$50</c:f>
              <c:numCache>
                <c:formatCode>#,##0.00_);[Red]\(#,##0.00\)</c:formatCode>
                <c:ptCount val="15"/>
              </c:numCache>
            </c:numRef>
          </c:xVal>
          <c:yVal>
            <c:numRef>
              <c:f>'BK # 3 - BEHI'!$E$36:$E$50</c:f>
              <c:numCache>
                <c:formatCode>#,##0.00_);[Red]\(#,##0.00\)</c:formatCode>
                <c:ptCount val="15"/>
              </c:numCache>
            </c:numRef>
          </c:yVal>
          <c:smooth val="0"/>
        </c:ser>
        <c:ser>
          <c:idx val="0"/>
          <c:order val="1"/>
          <c:tx>
            <c:v>Bankfull</c:v>
          </c:tx>
          <c:spPr>
            <a:ln w="25400">
              <a:solidFill>
                <a:srgbClr val="FF0000"/>
              </a:solidFill>
              <a:prstDash val="sysDash"/>
            </a:ln>
          </c:spPr>
          <c:marker>
            <c:symbol val="none"/>
          </c:marker>
          <c:xVal>
            <c:numRef>
              <c:f>'BK # 3 - BEHI'!$A$54:$A$55</c:f>
              <c:numCache>
                <c:formatCode>#,##0.00_);[Red]\(#,##0.00\)</c:formatCode>
                <c:ptCount val="2"/>
              </c:numCache>
            </c:numRef>
          </c:xVal>
          <c:yVal>
            <c:numRef>
              <c:f>'BK # 3 - BEHI'!$E$54:$E$55</c:f>
              <c:numCache>
                <c:formatCode>#,##0.00_);[Red]\(#,##0.00\)</c:formatCode>
                <c:ptCount val="2"/>
              </c:numCache>
            </c:numRef>
          </c:yVal>
          <c:smooth val="0"/>
        </c:ser>
        <c:dLbls>
          <c:showLegendKey val="0"/>
          <c:showVal val="0"/>
          <c:showCatName val="0"/>
          <c:showSerName val="0"/>
          <c:showPercent val="0"/>
          <c:showBubbleSize val="0"/>
        </c:dLbls>
        <c:axId val="160543104"/>
        <c:axId val="160544640"/>
      </c:scatterChart>
      <c:valAx>
        <c:axId val="160543104"/>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0544640"/>
        <c:crossesAt val="-1.5"/>
        <c:crossBetween val="midCat"/>
      </c:valAx>
      <c:valAx>
        <c:axId val="160544640"/>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0543104"/>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ser>
        <c:dLbls>
          <c:showLegendKey val="0"/>
          <c:showVal val="0"/>
          <c:showCatName val="0"/>
          <c:showSerName val="0"/>
          <c:showPercent val="0"/>
          <c:showBubbleSize val="0"/>
        </c:dLbls>
        <c:axId val="160713344"/>
        <c:axId val="160719232"/>
      </c:scatterChart>
      <c:valAx>
        <c:axId val="160713344"/>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0719232"/>
        <c:crossesAt val="-1.5"/>
        <c:crossBetween val="midCat"/>
      </c:valAx>
      <c:valAx>
        <c:axId val="160719232"/>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0713344"/>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4 - BEHI'!$A$36:$A$50</c:f>
              <c:numCache>
                <c:formatCode>#,##0.00_);[Red]\(#,##0.00\)</c:formatCode>
                <c:ptCount val="15"/>
              </c:numCache>
            </c:numRef>
          </c:xVal>
          <c:yVal>
            <c:numRef>
              <c:f>'BK # 4 - BEHI'!$E$36:$E$50</c:f>
              <c:numCache>
                <c:formatCode>#,##0.00_);[Red]\(#,##0.00\)</c:formatCode>
                <c:ptCount val="15"/>
              </c:numCache>
            </c:numRef>
          </c:yVal>
          <c:smooth val="0"/>
        </c:ser>
        <c:ser>
          <c:idx val="0"/>
          <c:order val="1"/>
          <c:tx>
            <c:v>Bankfull</c:v>
          </c:tx>
          <c:spPr>
            <a:ln w="25400">
              <a:solidFill>
                <a:srgbClr val="FF0000"/>
              </a:solidFill>
              <a:prstDash val="sysDash"/>
            </a:ln>
          </c:spPr>
          <c:marker>
            <c:symbol val="none"/>
          </c:marker>
          <c:xVal>
            <c:numRef>
              <c:f>'BK # 4 - BEHI'!$A$54:$A$55</c:f>
              <c:numCache>
                <c:formatCode>#,##0.00_);[Red]\(#,##0.00\)</c:formatCode>
                <c:ptCount val="2"/>
              </c:numCache>
            </c:numRef>
          </c:xVal>
          <c:yVal>
            <c:numRef>
              <c:f>'BK # 4 - BEHI'!$E$54:$E$55</c:f>
              <c:numCache>
                <c:formatCode>#,##0.00_);[Red]\(#,##0.00\)</c:formatCode>
                <c:ptCount val="2"/>
              </c:numCache>
            </c:numRef>
          </c:yVal>
          <c:smooth val="0"/>
        </c:ser>
        <c:dLbls>
          <c:showLegendKey val="0"/>
          <c:showVal val="0"/>
          <c:showCatName val="0"/>
          <c:showSerName val="0"/>
          <c:showPercent val="0"/>
          <c:showBubbleSize val="0"/>
        </c:dLbls>
        <c:axId val="161438720"/>
        <c:axId val="161444608"/>
      </c:scatterChart>
      <c:valAx>
        <c:axId val="161438720"/>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1444608"/>
        <c:crossesAt val="-1.5"/>
        <c:crossBetween val="midCat"/>
      </c:valAx>
      <c:valAx>
        <c:axId val="161444608"/>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1438720"/>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ser>
        <c:dLbls>
          <c:showLegendKey val="0"/>
          <c:showVal val="0"/>
          <c:showCatName val="0"/>
          <c:showSerName val="0"/>
          <c:showPercent val="0"/>
          <c:showBubbleSize val="0"/>
        </c:dLbls>
        <c:axId val="160892416"/>
        <c:axId val="160893952"/>
      </c:scatterChart>
      <c:valAx>
        <c:axId val="160892416"/>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0893952"/>
        <c:crossesAt val="-1.5"/>
        <c:crossBetween val="midCat"/>
      </c:valAx>
      <c:valAx>
        <c:axId val="160893952"/>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0892416"/>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5 - BEHI'!$A$36:$A$50</c:f>
              <c:numCache>
                <c:formatCode>#,##0.00_);[Red]\(#,##0.00\)</c:formatCode>
                <c:ptCount val="15"/>
              </c:numCache>
            </c:numRef>
          </c:xVal>
          <c:yVal>
            <c:numRef>
              <c:f>'BK # 5 - BEHI'!$E$36:$E$50</c:f>
              <c:numCache>
                <c:formatCode>#,##0.00_);[Red]\(#,##0.00\)</c:formatCode>
                <c:ptCount val="15"/>
              </c:numCache>
            </c:numRef>
          </c:yVal>
          <c:smooth val="0"/>
        </c:ser>
        <c:ser>
          <c:idx val="0"/>
          <c:order val="1"/>
          <c:tx>
            <c:v>Bankfull</c:v>
          </c:tx>
          <c:spPr>
            <a:ln w="25400">
              <a:solidFill>
                <a:srgbClr val="FF0000"/>
              </a:solidFill>
              <a:prstDash val="sysDash"/>
            </a:ln>
          </c:spPr>
          <c:marker>
            <c:symbol val="none"/>
          </c:marker>
          <c:xVal>
            <c:numRef>
              <c:f>'BK # 5 - BEHI'!$A$54:$A$55</c:f>
              <c:numCache>
                <c:formatCode>#,##0.00_);[Red]\(#,##0.00\)</c:formatCode>
                <c:ptCount val="2"/>
              </c:numCache>
            </c:numRef>
          </c:xVal>
          <c:yVal>
            <c:numRef>
              <c:f>'BK # 5 - BEHI'!$E$54:$E$55</c:f>
              <c:numCache>
                <c:formatCode>#,##0.00_);[Red]\(#,##0.00\)</c:formatCode>
                <c:ptCount val="2"/>
              </c:numCache>
            </c:numRef>
          </c:yVal>
          <c:smooth val="0"/>
        </c:ser>
        <c:dLbls>
          <c:showLegendKey val="0"/>
          <c:showVal val="0"/>
          <c:showCatName val="0"/>
          <c:showSerName val="0"/>
          <c:showPercent val="0"/>
          <c:showBubbleSize val="0"/>
        </c:dLbls>
        <c:axId val="162727808"/>
        <c:axId val="162729344"/>
      </c:scatterChart>
      <c:valAx>
        <c:axId val="162727808"/>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2729344"/>
        <c:crossesAt val="-1.5"/>
        <c:crossBetween val="midCat"/>
      </c:valAx>
      <c:valAx>
        <c:axId val="162729344"/>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2727808"/>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Times New Roman"/>
                <a:ea typeface="Times New Roman"/>
                <a:cs typeface="Times New Roman"/>
              </a:defRPr>
            </a:pPr>
            <a:r>
              <a:rPr lang="en-US"/>
              <a:t>Bank Profile</a:t>
            </a:r>
          </a:p>
        </c:rich>
      </c:tx>
      <c:layout>
        <c:manualLayout>
          <c:xMode val="edge"/>
          <c:yMode val="edge"/>
          <c:x val="0.41212206050001321"/>
          <c:y val="3.3333333333333333E-2"/>
        </c:manualLayout>
      </c:layout>
      <c:overlay val="0"/>
      <c:spPr>
        <a:noFill/>
        <a:ln w="25400">
          <a:noFill/>
        </a:ln>
      </c:spPr>
    </c:title>
    <c:autoTitleDeleted val="0"/>
    <c:plotArea>
      <c:layout>
        <c:manualLayout>
          <c:layoutTarget val="inner"/>
          <c:xMode val="edge"/>
          <c:yMode val="edge"/>
          <c:x val="0.18181854051953228"/>
          <c:y val="0.12307723126309912"/>
          <c:w val="0.74747622213585496"/>
          <c:h val="0.65641190006986194"/>
        </c:manualLayout>
      </c:layout>
      <c:scatterChart>
        <c:scatterStyle val="lineMarker"/>
        <c:varyColors val="0"/>
        <c:ser>
          <c:idx val="3"/>
          <c:order val="0"/>
          <c:tx>
            <c:v>Bank Profile</c:v>
          </c:tx>
          <c:spPr>
            <a:ln w="25400">
              <a:solidFill>
                <a:srgbClr val="000000"/>
              </a:solidFill>
              <a:prstDash val="solid"/>
            </a:ln>
          </c:spPr>
          <c:marker>
            <c:symbol val="circle"/>
            <c:size val="3"/>
            <c:spPr>
              <a:solidFill>
                <a:srgbClr val="000000"/>
              </a:solidFill>
              <a:ln>
                <a:solidFill>
                  <a:srgbClr val="000000"/>
                </a:solidFill>
                <a:prstDash val="solid"/>
              </a:ln>
            </c:spPr>
          </c:marker>
          <c:xVal>
            <c:numRef>
              <c:f>'BK # 1 - BEHI'!$A$36:$A$50</c:f>
              <c:numCache>
                <c:formatCode>#,##0.00_);[Red]\(#,##0.00\)</c:formatCode>
                <c:ptCount val="15"/>
              </c:numCache>
            </c:numRef>
          </c:xVal>
          <c:yVal>
            <c:numRef>
              <c:f>'BK # 1 - BEHI'!$E$36:$E$50</c:f>
              <c:numCache>
                <c:formatCode>#,##0.00_);[Red]\(#,##0.00\)</c:formatCode>
                <c:ptCount val="15"/>
              </c:numCache>
            </c:numRef>
          </c:yVal>
          <c:smooth val="0"/>
        </c:ser>
        <c:ser>
          <c:idx val="0"/>
          <c:order val="1"/>
          <c:tx>
            <c:v>Bankfull</c:v>
          </c:tx>
          <c:spPr>
            <a:ln w="25400">
              <a:solidFill>
                <a:srgbClr val="FF0000"/>
              </a:solidFill>
              <a:prstDash val="sysDash"/>
            </a:ln>
          </c:spPr>
          <c:marker>
            <c:symbol val="none"/>
          </c:marker>
          <c:xVal>
            <c:numRef>
              <c:f>'BK # 1 - BEHI'!$A$54:$A$55</c:f>
              <c:numCache>
                <c:formatCode>#,##0.00_);[Red]\(#,##0.00\)</c:formatCode>
                <c:ptCount val="2"/>
              </c:numCache>
            </c:numRef>
          </c:xVal>
          <c:yVal>
            <c:numRef>
              <c:f>'BK # 1 - BEHI'!$E$54:$E$55</c:f>
              <c:numCache>
                <c:formatCode>#,##0.00_);[Red]\(#,##0.00\)</c:formatCode>
                <c:ptCount val="2"/>
              </c:numCache>
            </c:numRef>
          </c:yVal>
          <c:smooth val="0"/>
        </c:ser>
        <c:dLbls>
          <c:showLegendKey val="0"/>
          <c:showVal val="0"/>
          <c:showCatName val="0"/>
          <c:showSerName val="0"/>
          <c:showPercent val="0"/>
          <c:showBubbleSize val="0"/>
        </c:dLbls>
        <c:axId val="162763136"/>
        <c:axId val="162764672"/>
      </c:scatterChart>
      <c:valAx>
        <c:axId val="162763136"/>
        <c:scaling>
          <c:orientation val="minMax"/>
        </c:scaling>
        <c:delete val="0"/>
        <c:axPos val="b"/>
        <c:numFmt formatCode="#,##0.00_);[Red]\(#,##0.0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2764672"/>
        <c:crossesAt val="-1.5"/>
        <c:crossBetween val="midCat"/>
      </c:valAx>
      <c:valAx>
        <c:axId val="162764672"/>
        <c:scaling>
          <c:orientation val="minMax"/>
          <c:max val="4.5"/>
        </c:scaling>
        <c:delete val="0"/>
        <c:axPos val="l"/>
        <c:numFmt formatCode="0.00_);[Red]\(0.00\)" sourceLinked="0"/>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Times New Roman"/>
                <a:ea typeface="Times New Roman"/>
                <a:cs typeface="Times New Roman"/>
              </a:defRPr>
            </a:pPr>
            <a:endParaRPr lang="en-US"/>
          </a:p>
        </c:txPr>
        <c:crossAx val="162763136"/>
        <c:crosses val="autoZero"/>
        <c:crossBetween val="midCat"/>
        <c:majorUnit val="0.5"/>
        <c:minorUnit val="0.5"/>
      </c:valAx>
      <c:spPr>
        <a:solidFill>
          <a:srgbClr val="FFFFFF"/>
        </a:solidFill>
        <a:ln w="12700">
          <a:solidFill>
            <a:srgbClr val="808080"/>
          </a:solidFill>
          <a:prstDash val="solid"/>
        </a:ln>
      </c:spPr>
    </c:plotArea>
    <c:legend>
      <c:legendPos val="b"/>
      <c:layout>
        <c:manualLayout>
          <c:xMode val="edge"/>
          <c:yMode val="edge"/>
          <c:x val="0.30505114133460592"/>
          <c:y val="0.9102585638333669"/>
          <c:w val="0.50101116148360236"/>
          <c:h val="6.9231038427888802E-2"/>
        </c:manualLayout>
      </c:layout>
      <c:overlay val="0"/>
      <c:spPr>
        <a:solidFill>
          <a:srgbClr val="FFFFFF"/>
        </a:solidFill>
        <a:ln w="3175">
          <a:solidFill>
            <a:srgbClr val="000000"/>
          </a:solidFill>
          <a:prstDash val="solid"/>
        </a:ln>
      </c:spPr>
      <c:txPr>
        <a:bodyPr/>
        <a:lstStyle/>
        <a:p>
          <a:pPr>
            <a:defRPr sz="1100" b="1"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25400">
      <a:pattFill prst="pct50">
        <a:fgClr>
          <a:srgbClr val="000000"/>
        </a:fgClr>
        <a:bgClr>
          <a:srgbClr val="FFFFFF"/>
        </a:bgClr>
      </a:pattFill>
      <a:prstDash val="solid"/>
    </a:ln>
  </c:spPr>
  <c:txPr>
    <a:bodyPr/>
    <a:lstStyle/>
    <a:p>
      <a:pPr>
        <a:defRPr sz="1200" b="1"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horizontalDpi="300" verticalDpi="300"/>
  </c:printSettings>
</c:chartSpace>
</file>

<file path=xl/drawings/_rels/drawing10.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180975</xdr:colOff>
      <xdr:row>0</xdr:row>
      <xdr:rowOff>171450</xdr:rowOff>
    </xdr:from>
    <xdr:to>
      <xdr:col>7</xdr:col>
      <xdr:colOff>581025</xdr:colOff>
      <xdr:row>22</xdr:row>
      <xdr:rowOff>38100</xdr:rowOff>
    </xdr:to>
    <xdr:sp macro="" textlink="">
      <xdr:nvSpPr>
        <xdr:cNvPr id="2" name="TextBox 1"/>
        <xdr:cNvSpPr txBox="1"/>
      </xdr:nvSpPr>
      <xdr:spPr>
        <a:xfrm>
          <a:off x="180975" y="171450"/>
          <a:ext cx="4667250" cy="4267200"/>
        </a:xfrm>
        <a:prstGeom prst="rect">
          <a:avLst/>
        </a:prstGeom>
        <a:solidFill>
          <a:schemeClr val="lt1"/>
        </a:solidFill>
        <a:ln w="25400"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latin typeface="Times New Roman" pitchFamily="18" charset="0"/>
              <a:cs typeface="Times New Roman" pitchFamily="18" charset="0"/>
            </a:rPr>
            <a:t>Instructions:</a:t>
          </a:r>
          <a:endParaRPr lang="en-US" sz="1200" b="1">
            <a:latin typeface="Times New Roman" pitchFamily="18" charset="0"/>
            <a:cs typeface="Times New Roman" pitchFamily="18" charset="0"/>
          </a:endParaRPr>
        </a:p>
        <a:p>
          <a:pPr algn="l"/>
          <a:r>
            <a:rPr lang="en-US" sz="1200" baseline="0">
              <a:latin typeface="Times New Roman" pitchFamily="18" charset="0"/>
              <a:cs typeface="Times New Roman" pitchFamily="18" charset="0"/>
            </a:rPr>
            <a:t>This spreadsheet </a:t>
          </a:r>
          <a:r>
            <a:rPr lang="en-US" sz="1200" baseline="0">
              <a:solidFill>
                <a:schemeClr val="dk1"/>
              </a:solidFill>
              <a:effectLst/>
              <a:latin typeface="Times New Roman" pitchFamily="18" charset="0"/>
              <a:ea typeface="+mn-ea"/>
              <a:cs typeface="Times New Roman" pitchFamily="18" charset="0"/>
            </a:rPr>
            <a:t>automatically calculates bank erosion rates and quantities. Data is only entered in the BEHI and NBS forms and that data is used to populate the bank summary form.</a:t>
          </a:r>
        </a:p>
        <a:p>
          <a:pPr algn="l"/>
          <a:endParaRPr lang="en-US" sz="1100" baseline="0">
            <a:solidFill>
              <a:schemeClr val="dk1"/>
            </a:solidFill>
            <a:effectLst/>
            <a:latin typeface="+mn-lt"/>
            <a:ea typeface="+mn-ea"/>
            <a:cs typeface="+mn-cs"/>
          </a:endParaRPr>
        </a:p>
        <a:p>
          <a:pPr algn="l"/>
          <a:r>
            <a:rPr lang="en-US" sz="1200" b="1" baseline="0">
              <a:latin typeface="Times New Roman" pitchFamily="18" charset="0"/>
              <a:cs typeface="Times New Roman" pitchFamily="18" charset="0"/>
            </a:rPr>
            <a:t>There are 3 types of forms:</a:t>
          </a:r>
        </a:p>
        <a:p>
          <a:r>
            <a:rPr lang="en-US" sz="1200" baseline="0">
              <a:latin typeface="Times New Roman" pitchFamily="18" charset="0"/>
              <a:cs typeface="Times New Roman" pitchFamily="18" charset="0"/>
            </a:rPr>
            <a:t>1. Bank summary form (1 form)</a:t>
          </a:r>
        </a:p>
        <a:p>
          <a:r>
            <a:rPr lang="en-US" sz="1200" baseline="0">
              <a:latin typeface="Times New Roman" pitchFamily="18" charset="0"/>
              <a:cs typeface="Times New Roman" pitchFamily="18" charset="0"/>
            </a:rPr>
            <a:t>2. BEHI form (20 forms)</a:t>
          </a:r>
        </a:p>
        <a:p>
          <a:r>
            <a:rPr lang="en-US" sz="1200" baseline="0">
              <a:latin typeface="Times New Roman" pitchFamily="18" charset="0"/>
              <a:cs typeface="Times New Roman" pitchFamily="18" charset="0"/>
            </a:rPr>
            <a:t>3. NBS form (Rosgen 2006) (20 forms)</a:t>
          </a:r>
        </a:p>
        <a:p>
          <a:endParaRPr lang="en-US" sz="1200" baseline="0">
            <a:latin typeface="Times New Roman" pitchFamily="18" charset="0"/>
            <a:cs typeface="Times New Roman" pitchFamily="18" charset="0"/>
          </a:endParaRPr>
        </a:p>
        <a:p>
          <a:r>
            <a:rPr lang="en-US" sz="1200" baseline="0">
              <a:latin typeface="Times New Roman" pitchFamily="18" charset="0"/>
              <a:cs typeface="Times New Roman" pitchFamily="18" charset="0"/>
            </a:rPr>
            <a:t>The last tab also contains a Bank Erosion Rates table that was used to determine feet of erosion per year. These erosion rates are based on the combination of USFWS Bank Erosion Rates Curve and Rosgen's Colorado Bank Erosion Rates Curve.</a:t>
          </a:r>
        </a:p>
        <a:p>
          <a:endParaRPr lang="en-US" sz="1200" baseline="0">
            <a:latin typeface="Times New Roman" pitchFamily="18" charset="0"/>
            <a:cs typeface="Times New Roman" pitchFamily="18" charset="0"/>
          </a:endParaRPr>
        </a:p>
        <a:p>
          <a:pPr algn="l"/>
          <a:r>
            <a:rPr lang="en-US" sz="1200" b="1" baseline="0">
              <a:latin typeface="Times New Roman" pitchFamily="18" charset="0"/>
              <a:cs typeface="Times New Roman" pitchFamily="18" charset="0"/>
            </a:rPr>
            <a:t>How to Use:</a:t>
          </a:r>
        </a:p>
        <a:p>
          <a:pPr algn="l"/>
          <a:r>
            <a:rPr lang="en-US" sz="1200" baseline="0">
              <a:latin typeface="Times New Roman" pitchFamily="18" charset="0"/>
              <a:cs typeface="Times New Roman" pitchFamily="18" charset="0"/>
            </a:rPr>
            <a:t>--Blue cells - automatically populate</a:t>
          </a:r>
        </a:p>
        <a:p>
          <a:pPr algn="l"/>
          <a:r>
            <a:rPr lang="en-US" sz="1200" baseline="0">
              <a:latin typeface="Times New Roman" pitchFamily="18" charset="0"/>
              <a:cs typeface="Times New Roman" pitchFamily="18" charset="0"/>
            </a:rPr>
            <a:t>--Green cells - manually enter data</a:t>
          </a:r>
        </a:p>
        <a:p>
          <a:endParaRPr lang="en-US" sz="1200" baseline="0">
            <a:latin typeface="Times New Roman" pitchFamily="18" charset="0"/>
            <a:cs typeface="Times New Roman" pitchFamily="18" charset="0"/>
          </a:endParaRPr>
        </a:p>
        <a:p>
          <a:r>
            <a:rPr lang="en-US" sz="1200" baseline="0">
              <a:latin typeface="Times New Roman" pitchFamily="18" charset="0"/>
              <a:cs typeface="Times New Roman" pitchFamily="18" charset="0"/>
            </a:rPr>
            <a:t>1. On the BEHI and NBS forms enter data only into the green cells.</a:t>
          </a:r>
        </a:p>
        <a:p>
          <a:r>
            <a:rPr lang="en-US" sz="1200" baseline="0">
              <a:latin typeface="Times New Roman" pitchFamily="18" charset="0"/>
              <a:cs typeface="Times New Roman" pitchFamily="18" charset="0"/>
            </a:rPr>
            <a:t>2. On the bank summary form all the blue cells will be automatically populated with data entered in the BEHI and NBS forms. You only need to enter data into the green cells (lat&amp;long and comments) if you wish. </a:t>
          </a:r>
        </a:p>
        <a:p>
          <a:endParaRPr lang="en-US" sz="1200" baseline="0">
            <a:latin typeface="Times New Roman" pitchFamily="18" charset="0"/>
            <a:cs typeface="Times New Roman" pitchFamily="18" charset="0"/>
          </a:endParaRPr>
        </a:p>
        <a:p>
          <a:endParaRPr lang="en-US" sz="1200" baseline="0">
            <a:latin typeface="Times New Roman" pitchFamily="18" charset="0"/>
            <a:cs typeface="Times New Roman" pitchFamily="18" charset="0"/>
          </a:endParaRPr>
        </a:p>
      </xdr:txBody>
    </xdr:sp>
    <xdr:clientData/>
  </xdr:twoCellAnchor>
  <xdr:twoCellAnchor>
    <xdr:from>
      <xdr:col>8</xdr:col>
      <xdr:colOff>209550</xdr:colOff>
      <xdr:row>0</xdr:row>
      <xdr:rowOff>171450</xdr:rowOff>
    </xdr:from>
    <xdr:to>
      <xdr:col>16</xdr:col>
      <xdr:colOff>95250</xdr:colOff>
      <xdr:row>22</xdr:row>
      <xdr:rowOff>38100</xdr:rowOff>
    </xdr:to>
    <xdr:sp macro="" textlink="">
      <xdr:nvSpPr>
        <xdr:cNvPr id="3" name="TextBox 2"/>
        <xdr:cNvSpPr txBox="1"/>
      </xdr:nvSpPr>
      <xdr:spPr>
        <a:xfrm>
          <a:off x="5086350" y="171450"/>
          <a:ext cx="4762500" cy="42672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If adding extra banks</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200" b="1"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This workbook is set up to record 20 banks. There are 20 BEHI forms, 20 NBS forms, and 20 rows for banks on the bank summary sheet. If you are recording more than 20 banks you will need to add more BEHI and NBS forms by copying the forms to new tabs. You will also need to insert extra rows on the bank summary sheet. The new forms and rows will not be automatically linked.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To link the new BEHI and NBS forms to the new bank summary rows for the colums listed below, conduct the following:</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1. </a:t>
          </a:r>
          <a:r>
            <a:rPr lang="en-US" sz="1200" b="0" i="0" baseline="0">
              <a:solidFill>
                <a:schemeClr val="dk1"/>
              </a:solidFill>
              <a:effectLst/>
              <a:latin typeface="Times New Roman" pitchFamily="18" charset="0"/>
              <a:ea typeface="+mn-ea"/>
              <a:cs typeface="Times New Roman" pitchFamily="18" charset="0"/>
            </a:rPr>
            <a:t>Feature ID </a:t>
          </a:r>
          <a:r>
            <a:rPr lang="en-US" sz="1100" b="0" i="0" baseline="0">
              <a:solidFill>
                <a:schemeClr val="dk1"/>
              </a:solidFill>
              <a:effectLst/>
              <a:latin typeface="+mn-lt"/>
              <a:ea typeface="+mn-ea"/>
              <a:cs typeface="+mn-cs"/>
            </a:rPr>
            <a:t>-</a:t>
          </a:r>
          <a:r>
            <a:rPr kumimoji="0" lang="en-US" sz="12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use cell F6 on the BEHI form.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2. Length -  use cell Y6 on the BEHI form.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3. Height -  use cell A12 on the BEHI form.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4. BEHI Rating - use cell AU5 on the BEHI form.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5. NBS Rating - use cell I52 on the NBS form.</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To polpulate the new bank summary rows for the columns listed below, copy the equations from existing rows within the same column.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1. Predicted Rate of Bank Erosion (ft/yr)</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Times New Roman" pitchFamily="18" charset="0"/>
              <a:ea typeface="+mn-ea"/>
              <a:cs typeface="Times New Roman" pitchFamily="18" charset="0"/>
            </a:rPr>
            <a:t>2. Predicted Erosion Amount (ft3/yr) </a:t>
          </a:r>
        </a:p>
        <a:p>
          <a:pPr marL="0" marR="0" indent="0" defTabSz="914400" eaLnBrk="1" fontAlgn="auto" latinLnBrk="0" hangingPunct="1">
            <a:lnSpc>
              <a:spcPct val="100000"/>
            </a:lnSpc>
            <a:spcBef>
              <a:spcPts val="0"/>
            </a:spcBef>
            <a:spcAft>
              <a:spcPts val="0"/>
            </a:spcAft>
            <a:buClrTx/>
            <a:buSzTx/>
            <a:buFontTx/>
            <a:buNone/>
            <a:tabLst/>
            <a:defRPr/>
          </a:pPr>
          <a:r>
            <a:rPr lang="en-US" sz="1200" b="0" i="0" baseline="0">
              <a:solidFill>
                <a:schemeClr val="dk1"/>
              </a:solidFill>
              <a:effectLst/>
              <a:latin typeface="Times New Roman" pitchFamily="18" charset="0"/>
              <a:ea typeface="+mn-ea"/>
              <a:cs typeface="Times New Roman" pitchFamily="18" charset="0"/>
            </a:rPr>
            <a:t>3. Predicted Erosion Amount (tons/yr) </a:t>
          </a:r>
          <a:endParaRPr lang="en-US" sz="1200">
            <a:effectLst/>
            <a:latin typeface="Times New Roman" pitchFamily="18" charset="0"/>
            <a:cs typeface="Times New Roman"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b="0" i="0" baseline="0">
              <a:solidFill>
                <a:schemeClr val="dk1"/>
              </a:solidFill>
              <a:effectLst/>
              <a:latin typeface="Times New Roman" pitchFamily="18" charset="0"/>
              <a:ea typeface="+mn-ea"/>
              <a:cs typeface="Times New Roman" pitchFamily="18" charset="0"/>
            </a:rPr>
            <a:t>4. Predicted Erosion Amount (tons/yr/ft) </a:t>
          </a:r>
          <a:endParaRPr lang="en-US" sz="1200">
            <a:effectLst/>
            <a:latin typeface="Times New Roman" pitchFamily="18" charset="0"/>
            <a:cs typeface="Times New Roman" pitchFamily="18" charset="0"/>
          </a:endParaRPr>
        </a:p>
        <a:p>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14</xdr:col>
      <xdr:colOff>0</xdr:colOff>
      <xdr:row>32</xdr:row>
      <xdr:rowOff>9525</xdr:rowOff>
    </xdr:from>
    <xdr:to>
      <xdr:col>40</xdr:col>
      <xdr:colOff>0</xdr:colOff>
      <xdr:row>55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32</xdr:row>
      <xdr:rowOff>9525</xdr:rowOff>
    </xdr:from>
    <xdr:to>
      <xdr:col>40</xdr:col>
      <xdr:colOff>0</xdr:colOff>
      <xdr:row>55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3.bin"/><Relationship Id="rId4" Type="http://schemas.openxmlformats.org/officeDocument/2006/relationships/comments" Target="../comments6.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5.bin"/><Relationship Id="rId4" Type="http://schemas.openxmlformats.org/officeDocument/2006/relationships/comments" Target="../comments7.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7.bin"/><Relationship Id="rId4" Type="http://schemas.openxmlformats.org/officeDocument/2006/relationships/comments" Target="../comments8.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9.bin"/><Relationship Id="rId4" Type="http://schemas.openxmlformats.org/officeDocument/2006/relationships/comments" Target="../comments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21.bin"/><Relationship Id="rId4" Type="http://schemas.openxmlformats.org/officeDocument/2006/relationships/comments" Target="../comments10.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2.xml"/><Relationship Id="rId1" Type="http://schemas.openxmlformats.org/officeDocument/2006/relationships/printerSettings" Target="../printerSettings/printerSettings23.bin"/><Relationship Id="rId4" Type="http://schemas.openxmlformats.org/officeDocument/2006/relationships/comments" Target="../comments11.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25.bin"/><Relationship Id="rId4" Type="http://schemas.openxmlformats.org/officeDocument/2006/relationships/comments" Target="../comments12.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27.bin"/><Relationship Id="rId4" Type="http://schemas.openxmlformats.org/officeDocument/2006/relationships/comments" Target="../comments13.x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5.xml"/><Relationship Id="rId1" Type="http://schemas.openxmlformats.org/officeDocument/2006/relationships/printerSettings" Target="../printerSettings/printerSettings29.bin"/><Relationship Id="rId4" Type="http://schemas.openxmlformats.org/officeDocument/2006/relationships/comments" Target="../comments1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6.xml"/><Relationship Id="rId1" Type="http://schemas.openxmlformats.org/officeDocument/2006/relationships/printerSettings" Target="../printerSettings/printerSettings31.bin"/><Relationship Id="rId4" Type="http://schemas.openxmlformats.org/officeDocument/2006/relationships/comments" Target="../comments15.xm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7.xml"/><Relationship Id="rId1" Type="http://schemas.openxmlformats.org/officeDocument/2006/relationships/printerSettings" Target="../printerSettings/printerSettings33.bin"/><Relationship Id="rId4" Type="http://schemas.openxmlformats.org/officeDocument/2006/relationships/comments" Target="../comments16.xm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8.xml"/><Relationship Id="rId1" Type="http://schemas.openxmlformats.org/officeDocument/2006/relationships/printerSettings" Target="../printerSettings/printerSettings35.bin"/><Relationship Id="rId4" Type="http://schemas.openxmlformats.org/officeDocument/2006/relationships/comments" Target="../comments17.xm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9.xml"/><Relationship Id="rId1" Type="http://schemas.openxmlformats.org/officeDocument/2006/relationships/printerSettings" Target="../printerSettings/printerSettings37.bin"/><Relationship Id="rId4" Type="http://schemas.openxmlformats.org/officeDocument/2006/relationships/comments" Target="../comments18.xm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0.xml"/><Relationship Id="rId1" Type="http://schemas.openxmlformats.org/officeDocument/2006/relationships/printerSettings" Target="../printerSettings/printerSettings39.bin"/><Relationship Id="rId4" Type="http://schemas.openxmlformats.org/officeDocument/2006/relationships/comments" Target="../comments1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1.xml"/><Relationship Id="rId1" Type="http://schemas.openxmlformats.org/officeDocument/2006/relationships/printerSettings" Target="../printerSettings/printerSettings41.bin"/><Relationship Id="rId4" Type="http://schemas.openxmlformats.org/officeDocument/2006/relationships/comments" Target="../comments20.xml"/></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tabSelected="1" zoomScaleNormal="100" workbookViewId="0">
      <selection activeCell="H31" sqref="H31"/>
    </sheetView>
  </sheetViews>
  <sheetFormatPr defaultRowHeight="15.75" x14ac:dyDescent="0.25"/>
  <cols>
    <col min="1" max="16384" width="9.140625" style="1"/>
  </cols>
  <sheetData>
    <row r="1" spans="1:10" x14ac:dyDescent="0.25">
      <c r="A1" s="147"/>
      <c r="B1" s="147"/>
      <c r="C1" s="147"/>
      <c r="D1" s="147"/>
      <c r="E1" s="147"/>
      <c r="F1" s="147"/>
      <c r="G1" s="147"/>
      <c r="H1" s="147"/>
      <c r="I1" s="147"/>
      <c r="J1" s="147"/>
    </row>
    <row r="2" spans="1:10" x14ac:dyDescent="0.25">
      <c r="A2" s="147"/>
      <c r="B2" s="147"/>
      <c r="C2" s="147"/>
      <c r="D2" s="147"/>
      <c r="E2" s="147"/>
      <c r="F2" s="147"/>
      <c r="G2" s="147"/>
      <c r="H2" s="147"/>
      <c r="I2" s="147"/>
      <c r="J2" s="147"/>
    </row>
    <row r="3" spans="1:10" x14ac:dyDescent="0.25">
      <c r="A3" s="147"/>
      <c r="B3" s="147"/>
      <c r="C3" s="147"/>
      <c r="D3" s="147"/>
      <c r="E3" s="147"/>
      <c r="F3" s="147"/>
      <c r="G3" s="147"/>
      <c r="H3" s="147"/>
      <c r="I3" s="147"/>
      <c r="J3" s="147"/>
    </row>
    <row r="4" spans="1:10" x14ac:dyDescent="0.25">
      <c r="A4" s="147"/>
      <c r="B4" s="147"/>
      <c r="C4" s="147"/>
      <c r="D4" s="147"/>
      <c r="E4" s="147"/>
      <c r="F4" s="147"/>
      <c r="G4" s="147"/>
      <c r="H4" s="147"/>
      <c r="I4" s="147"/>
      <c r="J4" s="147"/>
    </row>
    <row r="5" spans="1:10" x14ac:dyDescent="0.25">
      <c r="A5" s="147"/>
      <c r="B5" s="147"/>
      <c r="C5" s="147"/>
      <c r="D5" s="147"/>
      <c r="E5" s="147"/>
      <c r="F5" s="147"/>
      <c r="G5" s="147"/>
      <c r="H5" s="147"/>
      <c r="I5" s="147"/>
      <c r="J5" s="147"/>
    </row>
  </sheetData>
  <pageMargins left="0.7" right="0.7" top="0.75" bottom="0.75" header="0.3" footer="0.3"/>
  <pageSetup orientation="portrait" r:id="rId1"/>
  <colBreaks count="1" manualBreakCount="1">
    <brk id="8"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U54"/>
  <sheetViews>
    <sheetView showGridLines="0" zoomScale="125" workbookViewId="0">
      <selection activeCell="N28" sqref="N28"/>
    </sheetView>
  </sheetViews>
  <sheetFormatPr defaultRowHeight="12.75" x14ac:dyDescent="0.2"/>
  <cols>
    <col min="1" max="1" width="7" style="82" customWidth="1"/>
    <col min="2" max="2" width="6.7109375" style="82" customWidth="1"/>
    <col min="3" max="10" width="9.7109375" style="82" customWidth="1"/>
    <col min="11" max="11" width="3.140625" style="82" customWidth="1"/>
    <col min="12" max="15" width="8" style="82" customWidth="1"/>
    <col min="16" max="16384" width="9.140625" style="82"/>
  </cols>
  <sheetData>
    <row r="1" spans="1:21" ht="32.25" customHeight="1" thickBot="1" x14ac:dyDescent="0.25">
      <c r="A1" s="540" t="s">
        <v>221</v>
      </c>
      <c r="B1" s="541"/>
      <c r="C1" s="541"/>
      <c r="D1" s="541"/>
      <c r="E1" s="541"/>
      <c r="F1" s="541"/>
      <c r="G1" s="541"/>
      <c r="H1" s="541"/>
      <c r="I1" s="541"/>
      <c r="J1" s="541"/>
    </row>
    <row r="2" spans="1:21" ht="18" customHeight="1" x14ac:dyDescent="0.25">
      <c r="A2" s="469" t="s">
        <v>128</v>
      </c>
      <c r="B2" s="470"/>
      <c r="C2" s="470"/>
      <c r="D2" s="470"/>
      <c r="E2" s="470"/>
      <c r="F2" s="470"/>
      <c r="G2" s="470"/>
      <c r="H2" s="470"/>
      <c r="I2" s="470"/>
      <c r="J2" s="471"/>
      <c r="L2" s="472" t="s">
        <v>129</v>
      </c>
      <c r="M2" s="473"/>
      <c r="N2" s="473"/>
      <c r="O2" s="474"/>
    </row>
    <row r="3" spans="1:21" ht="17.100000000000001" customHeight="1" x14ac:dyDescent="0.25">
      <c r="A3" s="83" t="s">
        <v>130</v>
      </c>
      <c r="B3" s="481"/>
      <c r="C3" s="481"/>
      <c r="D3" s="481"/>
      <c r="E3" s="481"/>
      <c r="F3" s="84" t="s">
        <v>35</v>
      </c>
      <c r="G3" s="481"/>
      <c r="H3" s="481"/>
      <c r="I3" s="481"/>
      <c r="J3" s="482"/>
      <c r="L3" s="475"/>
      <c r="M3" s="476"/>
      <c r="N3" s="476"/>
      <c r="O3" s="477"/>
    </row>
    <row r="4" spans="1:21" ht="17.100000000000001" customHeight="1" x14ac:dyDescent="0.25">
      <c r="A4" s="85" t="s">
        <v>131</v>
      </c>
      <c r="B4" s="481"/>
      <c r="C4" s="481"/>
      <c r="D4" s="481"/>
      <c r="E4" s="86"/>
      <c r="F4" s="84" t="s">
        <v>132</v>
      </c>
      <c r="G4" s="132"/>
      <c r="H4" s="87"/>
      <c r="I4" s="84" t="s">
        <v>133</v>
      </c>
      <c r="J4" s="133"/>
      <c r="L4" s="475"/>
      <c r="M4" s="476"/>
      <c r="N4" s="476"/>
      <c r="O4" s="477"/>
    </row>
    <row r="5" spans="1:21" ht="17.100000000000001" customHeight="1" thickBot="1" x14ac:dyDescent="0.3">
      <c r="A5" s="88" t="s">
        <v>134</v>
      </c>
      <c r="B5" s="89"/>
      <c r="C5" s="483"/>
      <c r="D5" s="483"/>
      <c r="E5" s="483"/>
      <c r="F5" s="483"/>
      <c r="G5" s="483"/>
      <c r="H5" s="483"/>
      <c r="I5" s="90" t="s">
        <v>43</v>
      </c>
      <c r="J5" s="91"/>
      <c r="L5" s="478"/>
      <c r="M5" s="479"/>
      <c r="N5" s="479"/>
      <c r="O5" s="480"/>
    </row>
    <row r="6" spans="1:21" ht="15" customHeight="1" thickTop="1" x14ac:dyDescent="0.2">
      <c r="A6" s="484" t="s">
        <v>135</v>
      </c>
      <c r="B6" s="485"/>
      <c r="C6" s="485"/>
      <c r="D6" s="485"/>
      <c r="E6" s="485"/>
      <c r="F6" s="485"/>
      <c r="G6" s="485"/>
      <c r="H6" s="485"/>
      <c r="I6" s="485"/>
      <c r="J6" s="486"/>
    </row>
    <row r="7" spans="1:21" ht="15.95" customHeight="1" x14ac:dyDescent="0.25">
      <c r="A7" s="487" t="s">
        <v>136</v>
      </c>
      <c r="B7" s="488"/>
      <c r="C7" s="488"/>
      <c r="D7" s="488"/>
      <c r="E7" s="488"/>
      <c r="F7" s="488"/>
      <c r="G7" s="489"/>
      <c r="H7" s="92" t="s">
        <v>137</v>
      </c>
      <c r="I7" s="490" t="s">
        <v>138</v>
      </c>
      <c r="J7" s="491"/>
      <c r="L7" s="93"/>
      <c r="M7" s="94"/>
      <c r="N7" s="94"/>
      <c r="O7" s="94"/>
      <c r="P7" s="94"/>
      <c r="Q7" s="94"/>
      <c r="R7" s="94"/>
      <c r="S7" s="94"/>
      <c r="T7" s="94"/>
      <c r="U7" s="94"/>
    </row>
    <row r="8" spans="1:21" ht="15.95" customHeight="1" x14ac:dyDescent="0.25">
      <c r="A8" s="464" t="s">
        <v>139</v>
      </c>
      <c r="B8" s="465"/>
      <c r="C8" s="465"/>
      <c r="D8" s="465"/>
      <c r="E8" s="465"/>
      <c r="F8" s="465"/>
      <c r="G8" s="466"/>
      <c r="H8" s="95" t="s">
        <v>140</v>
      </c>
      <c r="I8" s="467" t="s">
        <v>141</v>
      </c>
      <c r="J8" s="468"/>
      <c r="L8" s="93"/>
      <c r="M8" s="94"/>
      <c r="N8" s="94"/>
      <c r="O8" s="94"/>
      <c r="P8" s="94"/>
      <c r="Q8" s="94"/>
      <c r="R8" s="94"/>
      <c r="S8" s="94"/>
      <c r="T8" s="94"/>
      <c r="U8" s="94"/>
    </row>
    <row r="9" spans="1:21" ht="15.95" customHeight="1" x14ac:dyDescent="0.3">
      <c r="A9" s="464" t="s">
        <v>142</v>
      </c>
      <c r="B9" s="465"/>
      <c r="C9" s="465"/>
      <c r="D9" s="465"/>
      <c r="E9" s="465"/>
      <c r="F9" s="465"/>
      <c r="G9" s="466"/>
      <c r="H9" s="95" t="s">
        <v>140</v>
      </c>
      <c r="I9" s="467" t="s">
        <v>141</v>
      </c>
      <c r="J9" s="468"/>
      <c r="L9" s="93"/>
      <c r="M9" s="94"/>
      <c r="N9" s="94"/>
      <c r="O9" s="94"/>
      <c r="P9" s="94"/>
      <c r="Q9" s="94"/>
      <c r="R9" s="94"/>
      <c r="S9" s="94"/>
      <c r="T9" s="94"/>
      <c r="U9" s="94"/>
    </row>
    <row r="10" spans="1:21" ht="15.95" customHeight="1" x14ac:dyDescent="0.3">
      <c r="A10" s="464" t="s">
        <v>143</v>
      </c>
      <c r="B10" s="465"/>
      <c r="C10" s="465"/>
      <c r="D10" s="465"/>
      <c r="E10" s="465"/>
      <c r="F10" s="465"/>
      <c r="G10" s="466"/>
      <c r="H10" s="95" t="s">
        <v>140</v>
      </c>
      <c r="I10" s="467" t="s">
        <v>141</v>
      </c>
      <c r="J10" s="468"/>
      <c r="L10" s="93"/>
      <c r="M10" s="94"/>
      <c r="N10" s="94"/>
      <c r="O10" s="94"/>
      <c r="P10" s="94"/>
      <c r="Q10" s="94"/>
      <c r="R10" s="94"/>
      <c r="S10" s="94"/>
      <c r="T10" s="94"/>
      <c r="U10" s="94"/>
    </row>
    <row r="11" spans="1:21" ht="15.95" customHeight="1" x14ac:dyDescent="0.3">
      <c r="A11" s="464" t="s">
        <v>144</v>
      </c>
      <c r="B11" s="465"/>
      <c r="C11" s="465"/>
      <c r="D11" s="465"/>
      <c r="E11" s="465"/>
      <c r="F11" s="465"/>
      <c r="G11" s="466"/>
      <c r="H11" s="95" t="s">
        <v>145</v>
      </c>
      <c r="I11" s="467" t="s">
        <v>146</v>
      </c>
      <c r="J11" s="468"/>
      <c r="L11" s="93"/>
      <c r="M11" s="94"/>
      <c r="N11" s="94"/>
      <c r="O11" s="94"/>
      <c r="P11" s="94"/>
      <c r="Q11" s="94"/>
      <c r="R11" s="94"/>
      <c r="S11" s="94"/>
      <c r="T11" s="94"/>
      <c r="U11" s="94"/>
    </row>
    <row r="12" spans="1:21" ht="15.95" customHeight="1" x14ac:dyDescent="0.25">
      <c r="A12" s="464" t="s">
        <v>147</v>
      </c>
      <c r="B12" s="465"/>
      <c r="C12" s="465"/>
      <c r="D12" s="465"/>
      <c r="E12" s="465"/>
      <c r="F12" s="465"/>
      <c r="G12" s="466"/>
      <c r="H12" s="95" t="s">
        <v>145</v>
      </c>
      <c r="I12" s="467" t="s">
        <v>146</v>
      </c>
      <c r="J12" s="468"/>
      <c r="L12" s="93"/>
      <c r="M12" s="94"/>
      <c r="N12" s="94"/>
      <c r="O12" s="94"/>
      <c r="P12" s="94"/>
      <c r="Q12" s="94"/>
      <c r="R12" s="94"/>
      <c r="S12" s="94"/>
      <c r="T12" s="94"/>
      <c r="U12" s="94"/>
    </row>
    <row r="13" spans="1:21" ht="15.95" customHeight="1" thickBot="1" x14ac:dyDescent="0.3">
      <c r="A13" s="492" t="s">
        <v>148</v>
      </c>
      <c r="B13" s="493"/>
      <c r="C13" s="493"/>
      <c r="D13" s="493"/>
      <c r="E13" s="493"/>
      <c r="F13" s="493"/>
      <c r="G13" s="494"/>
      <c r="H13" s="96" t="s">
        <v>149</v>
      </c>
      <c r="I13" s="495" t="s">
        <v>150</v>
      </c>
      <c r="J13" s="496"/>
      <c r="L13" s="93"/>
      <c r="M13" s="94"/>
      <c r="N13" s="94"/>
      <c r="O13" s="94"/>
      <c r="P13" s="94"/>
      <c r="Q13" s="94"/>
      <c r="R13" s="94"/>
      <c r="S13" s="94"/>
      <c r="T13" s="94"/>
      <c r="U13" s="94"/>
    </row>
    <row r="14" spans="1:21" ht="12.75" customHeight="1" thickTop="1" x14ac:dyDescent="0.2">
      <c r="A14" s="497" t="s">
        <v>151</v>
      </c>
      <c r="B14" s="500">
        <v>-1</v>
      </c>
      <c r="C14" s="503" t="s">
        <v>152</v>
      </c>
      <c r="D14" s="504"/>
      <c r="E14" s="504"/>
      <c r="F14" s="504"/>
      <c r="G14" s="504"/>
      <c r="H14" s="505" t="s">
        <v>153</v>
      </c>
      <c r="I14" s="505"/>
      <c r="J14" s="506"/>
    </row>
    <row r="15" spans="1:21" ht="12.75" customHeight="1" x14ac:dyDescent="0.2">
      <c r="A15" s="498"/>
      <c r="B15" s="501"/>
      <c r="C15" s="507" t="s">
        <v>154</v>
      </c>
      <c r="D15" s="508"/>
      <c r="E15" s="508"/>
      <c r="F15" s="508"/>
      <c r="G15" s="508"/>
      <c r="H15" s="508"/>
      <c r="I15" s="509" t="s">
        <v>155</v>
      </c>
      <c r="J15" s="510"/>
    </row>
    <row r="16" spans="1:21" ht="13.5" customHeight="1" thickBot="1" x14ac:dyDescent="0.25">
      <c r="A16" s="499"/>
      <c r="B16" s="502"/>
      <c r="C16" s="511" t="s">
        <v>156</v>
      </c>
      <c r="D16" s="512"/>
      <c r="E16" s="512"/>
      <c r="F16" s="512"/>
      <c r="G16" s="512"/>
      <c r="H16" s="512"/>
      <c r="I16" s="513" t="s">
        <v>157</v>
      </c>
      <c r="J16" s="514"/>
    </row>
    <row r="17" spans="1:10" ht="13.5" customHeight="1" thickTop="1" x14ac:dyDescent="0.2">
      <c r="A17" s="522" t="s">
        <v>158</v>
      </c>
      <c r="B17" s="500">
        <v>-2</v>
      </c>
      <c r="C17" s="515" t="s">
        <v>159</v>
      </c>
      <c r="D17" s="515" t="s">
        <v>160</v>
      </c>
      <c r="E17" s="519" t="s">
        <v>161</v>
      </c>
      <c r="F17" s="515" t="s">
        <v>162</v>
      </c>
      <c r="G17" s="97"/>
      <c r="H17" s="97"/>
      <c r="I17" s="97"/>
      <c r="J17" s="98"/>
    </row>
    <row r="18" spans="1:10" ht="12.75" customHeight="1" x14ac:dyDescent="0.2">
      <c r="A18" s="523"/>
      <c r="B18" s="501"/>
      <c r="C18" s="516"/>
      <c r="D18" s="516"/>
      <c r="E18" s="520"/>
      <c r="F18" s="516"/>
      <c r="G18" s="97"/>
      <c r="H18" s="97"/>
      <c r="I18" s="97"/>
      <c r="J18" s="98"/>
    </row>
    <row r="19" spans="1:10" ht="13.5" customHeight="1" thickBot="1" x14ac:dyDescent="0.25">
      <c r="A19" s="523"/>
      <c r="B19" s="501"/>
      <c r="C19" s="518"/>
      <c r="D19" s="518"/>
      <c r="E19" s="521"/>
      <c r="F19" s="517"/>
      <c r="G19" s="97"/>
      <c r="H19" s="97"/>
      <c r="I19" s="97"/>
      <c r="J19" s="98"/>
    </row>
    <row r="20" spans="1:10" ht="17.100000000000001" customHeight="1" thickTop="1" thickBot="1" x14ac:dyDescent="0.25">
      <c r="A20" s="523"/>
      <c r="B20" s="502"/>
      <c r="C20" s="134"/>
      <c r="D20" s="134"/>
      <c r="E20" s="137" t="str">
        <f>IF(D20=0,"",C20/D20)</f>
        <v/>
      </c>
      <c r="F20" s="138" t="str">
        <f>IF(D20=0,"",IF($E$20&lt;=1.5,"Extreme",IF($E$20&lt;=1.8,"Very High",IF($E$20&lt;=2,"High",IF($E$20&lt;=2.2,"Moderate",IF($E$20&lt;=3,"Low",IF($E$20&gt;3,"Very Low")))))))</f>
        <v/>
      </c>
      <c r="G20" s="97"/>
      <c r="H20" s="97"/>
      <c r="I20" s="97"/>
      <c r="J20" s="98"/>
    </row>
    <row r="21" spans="1:10" ht="14.25" customHeight="1" thickTop="1" thickBot="1" x14ac:dyDescent="0.25">
      <c r="A21" s="523"/>
      <c r="B21" s="500">
        <v>-3</v>
      </c>
      <c r="C21" s="515" t="s">
        <v>163</v>
      </c>
      <c r="D21" s="515" t="s">
        <v>164</v>
      </c>
      <c r="E21" s="519" t="s">
        <v>165</v>
      </c>
      <c r="F21" s="515" t="s">
        <v>162</v>
      </c>
      <c r="G21" s="97"/>
      <c r="H21" s="99" t="s">
        <v>166</v>
      </c>
      <c r="I21" s="136"/>
      <c r="J21" s="98"/>
    </row>
    <row r="22" spans="1:10" ht="12.75" customHeight="1" x14ac:dyDescent="0.2">
      <c r="A22" s="523"/>
      <c r="B22" s="501"/>
      <c r="C22" s="516"/>
      <c r="D22" s="516"/>
      <c r="E22" s="520"/>
      <c r="F22" s="516"/>
      <c r="G22" s="97"/>
      <c r="H22" s="525" t="s">
        <v>167</v>
      </c>
      <c r="I22" s="526"/>
      <c r="J22" s="98"/>
    </row>
    <row r="23" spans="1:10" ht="13.5" customHeight="1" thickBot="1" x14ac:dyDescent="0.25">
      <c r="A23" s="523"/>
      <c r="B23" s="501"/>
      <c r="C23" s="518"/>
      <c r="D23" s="518"/>
      <c r="E23" s="521"/>
      <c r="F23" s="517"/>
      <c r="G23" s="97"/>
      <c r="H23" s="527" t="s">
        <v>168</v>
      </c>
      <c r="I23" s="528"/>
      <c r="J23" s="98"/>
    </row>
    <row r="24" spans="1:10" ht="17.100000000000001" customHeight="1" thickTop="1" thickBot="1" x14ac:dyDescent="0.3">
      <c r="A24" s="523"/>
      <c r="B24" s="502"/>
      <c r="C24" s="135"/>
      <c r="D24" s="135"/>
      <c r="E24" s="139" t="str">
        <f>IF(D24=0,"",C24/D24)</f>
        <v/>
      </c>
      <c r="F24" s="140" t="str">
        <f>IF(D24=0,"",IF($E$24&lt;=1.5,"Extreme",IF($E$24&lt;=1.8,"Very High",IF($E$24&lt;=2,"High",IF($E$24&lt;=2.2,"Moderate",IF($E$24&lt;=3,"Low",IF($E$24&gt;3,"Very Low")))))))</f>
        <v/>
      </c>
      <c r="G24" s="97"/>
      <c r="H24" s="529"/>
      <c r="I24" s="530"/>
      <c r="J24" s="98"/>
    </row>
    <row r="25" spans="1:10" ht="13.5" customHeight="1" thickTop="1" x14ac:dyDescent="0.2">
      <c r="A25" s="523"/>
      <c r="B25" s="500">
        <v>-4</v>
      </c>
      <c r="C25" s="515" t="s">
        <v>163</v>
      </c>
      <c r="D25" s="515" t="s">
        <v>169</v>
      </c>
      <c r="E25" s="519" t="s">
        <v>170</v>
      </c>
      <c r="F25" s="515" t="s">
        <v>162</v>
      </c>
      <c r="G25" s="97"/>
      <c r="H25" s="100"/>
      <c r="I25" s="100"/>
      <c r="J25" s="98"/>
    </row>
    <row r="26" spans="1:10" ht="12.75" customHeight="1" x14ac:dyDescent="0.2">
      <c r="A26" s="523"/>
      <c r="B26" s="501"/>
      <c r="C26" s="516"/>
      <c r="D26" s="516"/>
      <c r="E26" s="520"/>
      <c r="F26" s="516"/>
      <c r="G26" s="97"/>
      <c r="H26" s="97"/>
      <c r="I26" s="97"/>
      <c r="J26" s="98"/>
    </row>
    <row r="27" spans="1:10" ht="13.5" customHeight="1" thickBot="1" x14ac:dyDescent="0.25">
      <c r="A27" s="523"/>
      <c r="B27" s="501"/>
      <c r="C27" s="518"/>
      <c r="D27" s="518"/>
      <c r="E27" s="521"/>
      <c r="F27" s="517"/>
      <c r="G27" s="97"/>
      <c r="H27" s="97"/>
      <c r="I27" s="97"/>
      <c r="J27" s="98"/>
    </row>
    <row r="28" spans="1:10" ht="17.100000000000001" customHeight="1" thickTop="1" thickBot="1" x14ac:dyDescent="0.25">
      <c r="A28" s="524"/>
      <c r="B28" s="502"/>
      <c r="C28" s="134"/>
      <c r="D28" s="134"/>
      <c r="E28" s="139" t="str">
        <f>IF(D28=0,"",C28/D28)</f>
        <v/>
      </c>
      <c r="F28" s="140" t="str">
        <f>IF(D28=0,"",IF(E28&gt;1.2,"Extreme",IF(E28&gt;=1.01,"Very High",IF(E28&gt;=0.81,"High",IF(E28&gt;=0.61,"Moderate",IF(E28&gt;=0.41,"Low",IF(E28&lt;0.4,"Very Low")))))))</f>
        <v/>
      </c>
      <c r="G28" s="97"/>
      <c r="H28" s="97"/>
      <c r="I28" s="97"/>
      <c r="J28" s="98"/>
    </row>
    <row r="29" spans="1:10" ht="13.5" customHeight="1" thickTop="1" x14ac:dyDescent="0.2">
      <c r="A29" s="522" t="s">
        <v>171</v>
      </c>
      <c r="B29" s="500">
        <v>-5</v>
      </c>
      <c r="C29" s="515" t="s">
        <v>172</v>
      </c>
      <c r="D29" s="515" t="s">
        <v>173</v>
      </c>
      <c r="E29" s="519" t="s">
        <v>174</v>
      </c>
      <c r="F29" s="515" t="s">
        <v>162</v>
      </c>
      <c r="G29" s="97"/>
      <c r="H29" s="97"/>
      <c r="I29" s="97"/>
      <c r="J29" s="98"/>
    </row>
    <row r="30" spans="1:10" ht="12.75" customHeight="1" x14ac:dyDescent="0.2">
      <c r="A30" s="523"/>
      <c r="B30" s="501"/>
      <c r="C30" s="516"/>
      <c r="D30" s="516"/>
      <c r="E30" s="520"/>
      <c r="F30" s="516"/>
      <c r="G30" s="97"/>
      <c r="H30" s="97"/>
      <c r="I30" s="97"/>
      <c r="J30" s="98"/>
    </row>
    <row r="31" spans="1:10" ht="13.5" customHeight="1" thickBot="1" x14ac:dyDescent="0.25">
      <c r="A31" s="523"/>
      <c r="B31" s="501"/>
      <c r="C31" s="518"/>
      <c r="D31" s="518"/>
      <c r="E31" s="521"/>
      <c r="F31" s="517"/>
      <c r="G31" s="97"/>
      <c r="H31" s="97"/>
      <c r="I31" s="97"/>
      <c r="J31" s="98"/>
    </row>
    <row r="32" spans="1:10" ht="17.100000000000001" customHeight="1" thickTop="1" thickBot="1" x14ac:dyDescent="0.25">
      <c r="A32" s="523"/>
      <c r="B32" s="502"/>
      <c r="C32" s="134"/>
      <c r="D32" s="134"/>
      <c r="E32" s="137" t="str">
        <f>IF(D32=0,"",C32/D32)</f>
        <v/>
      </c>
      <c r="F32" s="140" t="str">
        <f>IF(D32=0,"",IF(E32&gt;3,"Extreme",IF(E32&gt;=2.51,"Very High",IF(E32&gt;=1.81,"High",IF(E32&gt;=1.51,"Moderate",IF(E32&gt;=1,"Low",IF(E32&lt;1,"Very Low")))))))</f>
        <v/>
      </c>
      <c r="G32" s="97"/>
      <c r="H32" s="97"/>
      <c r="I32" s="97"/>
      <c r="J32" s="98"/>
    </row>
    <row r="33" spans="1:10" ht="3.95" customHeight="1" thickTop="1" x14ac:dyDescent="0.2">
      <c r="A33" s="523"/>
      <c r="B33" s="500">
        <v>-6</v>
      </c>
      <c r="C33" s="515" t="s">
        <v>172</v>
      </c>
      <c r="D33" s="515" t="s">
        <v>175</v>
      </c>
      <c r="E33" s="515" t="s">
        <v>176</v>
      </c>
      <c r="F33" s="515" t="s">
        <v>173</v>
      </c>
      <c r="G33" s="531" t="s">
        <v>164</v>
      </c>
      <c r="H33" s="531" t="s">
        <v>177</v>
      </c>
      <c r="I33" s="531" t="s">
        <v>178</v>
      </c>
      <c r="J33" s="531" t="s">
        <v>179</v>
      </c>
    </row>
    <row r="34" spans="1:10" ht="15.95" customHeight="1" x14ac:dyDescent="0.2">
      <c r="A34" s="523"/>
      <c r="B34" s="501"/>
      <c r="C34" s="516"/>
      <c r="D34" s="516"/>
      <c r="E34" s="516"/>
      <c r="F34" s="516"/>
      <c r="G34" s="516"/>
      <c r="H34" s="516"/>
      <c r="I34" s="516"/>
      <c r="J34" s="516"/>
    </row>
    <row r="35" spans="1:10" ht="15.95" customHeight="1" x14ac:dyDescent="0.2">
      <c r="A35" s="523"/>
      <c r="B35" s="501"/>
      <c r="C35" s="516"/>
      <c r="D35" s="516"/>
      <c r="E35" s="516"/>
      <c r="F35" s="516"/>
      <c r="G35" s="516"/>
      <c r="H35" s="516"/>
      <c r="I35" s="516"/>
      <c r="J35" s="516"/>
    </row>
    <row r="36" spans="1:10" ht="15.95" customHeight="1" thickBot="1" x14ac:dyDescent="0.25">
      <c r="A36" s="523"/>
      <c r="B36" s="501"/>
      <c r="C36" s="518"/>
      <c r="D36" s="518"/>
      <c r="E36" s="518"/>
      <c r="F36" s="518"/>
      <c r="G36" s="518"/>
      <c r="H36" s="518"/>
      <c r="I36" s="518"/>
      <c r="J36" s="517"/>
    </row>
    <row r="37" spans="1:10" ht="17.100000000000001" customHeight="1" thickTop="1" thickBot="1" x14ac:dyDescent="0.25">
      <c r="A37" s="524"/>
      <c r="B37" s="502"/>
      <c r="C37" s="134"/>
      <c r="D37" s="134"/>
      <c r="E37" s="134"/>
      <c r="F37" s="134"/>
      <c r="G37" s="134"/>
      <c r="H37" s="134"/>
      <c r="I37" s="137" t="str">
        <f>IF(H37=0,"",E37/H37)</f>
        <v/>
      </c>
      <c r="J37" s="140" t="str">
        <f>IF(H37=0,"",IF(I37&gt;1.6,"Extreme",IF(I37&gt;=1.2,"Very High",IF(I37&gt;=1.15,"High",IF(I37&gt;=1.06,"Moderate",IF(I37&gt;=0.8,"Low",IF(I37&lt;0.8,"Very Low")))))))</f>
        <v/>
      </c>
    </row>
    <row r="38" spans="1:10" ht="13.5" customHeight="1" thickTop="1" x14ac:dyDescent="0.2">
      <c r="A38" s="522" t="s">
        <v>180</v>
      </c>
      <c r="B38" s="500">
        <v>-7</v>
      </c>
      <c r="C38" s="532" t="s">
        <v>181</v>
      </c>
      <c r="D38" s="533"/>
      <c r="E38" s="515" t="s">
        <v>162</v>
      </c>
      <c r="F38" s="101"/>
      <c r="G38" s="97"/>
      <c r="H38" s="97"/>
      <c r="I38" s="97"/>
      <c r="J38" s="98"/>
    </row>
    <row r="39" spans="1:10" ht="12.75" customHeight="1" x14ac:dyDescent="0.2">
      <c r="A39" s="523"/>
      <c r="B39" s="501"/>
      <c r="C39" s="534"/>
      <c r="D39" s="535"/>
      <c r="E39" s="516"/>
      <c r="F39" s="101"/>
      <c r="G39" s="97"/>
      <c r="H39" s="97"/>
      <c r="I39" s="97"/>
      <c r="J39" s="98"/>
    </row>
    <row r="40" spans="1:10" ht="13.5" customHeight="1" thickBot="1" x14ac:dyDescent="0.25">
      <c r="A40" s="523"/>
      <c r="B40" s="501"/>
      <c r="C40" s="536"/>
      <c r="D40" s="537"/>
      <c r="E40" s="517"/>
      <c r="F40" s="101"/>
      <c r="G40" s="97"/>
      <c r="H40" s="97"/>
      <c r="I40" s="97"/>
      <c r="J40" s="98"/>
    </row>
    <row r="41" spans="1:10" ht="17.100000000000001" customHeight="1" thickTop="1" thickBot="1" x14ac:dyDescent="0.25">
      <c r="A41" s="524"/>
      <c r="B41" s="502"/>
      <c r="C41" s="538"/>
      <c r="D41" s="539"/>
      <c r="E41" s="140" t="str">
        <f>IF(C41=0,"",IF(C41&gt;2.4,"Extreme",IF(C41&gt;=2.01,"Very High",IF(C41&gt;=1.61,"High",IF(C41&gt;=1.01,"Moderate",IF(C41&gt;=0.5,"Low",IF(C41&lt;0.5,"Very Low")))))))</f>
        <v/>
      </c>
      <c r="F41" s="102"/>
      <c r="G41" s="97"/>
      <c r="H41" s="97"/>
      <c r="I41" s="97"/>
      <c r="J41" s="98"/>
    </row>
    <row r="42" spans="1:10" ht="6.75" customHeight="1" thickTop="1" thickBot="1" x14ac:dyDescent="0.25">
      <c r="A42" s="103"/>
      <c r="B42" s="104"/>
      <c r="C42" s="105"/>
      <c r="D42" s="105"/>
      <c r="E42" s="105"/>
      <c r="F42" s="106"/>
      <c r="G42" s="97"/>
      <c r="H42" s="97"/>
      <c r="I42" s="97"/>
      <c r="J42" s="98"/>
    </row>
    <row r="43" spans="1:10" ht="15.75" thickTop="1" x14ac:dyDescent="0.25">
      <c r="A43" s="553" t="s">
        <v>182</v>
      </c>
      <c r="B43" s="554"/>
      <c r="C43" s="554"/>
      <c r="D43" s="554"/>
      <c r="E43" s="554"/>
      <c r="F43" s="554"/>
      <c r="G43" s="554"/>
      <c r="H43" s="554"/>
      <c r="I43" s="554"/>
      <c r="J43" s="555"/>
    </row>
    <row r="44" spans="1:10" ht="12.75" customHeight="1" x14ac:dyDescent="0.2">
      <c r="A44" s="556" t="s">
        <v>183</v>
      </c>
      <c r="B44" s="557"/>
      <c r="C44" s="558"/>
      <c r="D44" s="562" t="s">
        <v>184</v>
      </c>
      <c r="E44" s="563"/>
      <c r="F44" s="563"/>
      <c r="G44" s="563"/>
      <c r="H44" s="563"/>
      <c r="I44" s="563"/>
      <c r="J44" s="564"/>
    </row>
    <row r="45" spans="1:10" x14ac:dyDescent="0.2">
      <c r="A45" s="559"/>
      <c r="B45" s="560"/>
      <c r="C45" s="561"/>
      <c r="D45" s="107">
        <v>-1</v>
      </c>
      <c r="E45" s="108">
        <v>-2</v>
      </c>
      <c r="F45" s="108">
        <v>-3</v>
      </c>
      <c r="G45" s="108">
        <v>-4</v>
      </c>
      <c r="H45" s="108">
        <v>-5</v>
      </c>
      <c r="I45" s="108">
        <v>-6</v>
      </c>
      <c r="J45" s="108">
        <v>-7</v>
      </c>
    </row>
    <row r="46" spans="1:10" ht="15" customHeight="1" x14ac:dyDescent="0.2">
      <c r="A46" s="565" t="s">
        <v>37</v>
      </c>
      <c r="B46" s="566"/>
      <c r="C46" s="567"/>
      <c r="D46" s="109" t="s">
        <v>185</v>
      </c>
      <c r="E46" s="110" t="s">
        <v>186</v>
      </c>
      <c r="F46" s="110" t="s">
        <v>187</v>
      </c>
      <c r="G46" s="110" t="s">
        <v>188</v>
      </c>
      <c r="H46" s="110" t="s">
        <v>189</v>
      </c>
      <c r="I46" s="110" t="s">
        <v>190</v>
      </c>
      <c r="J46" s="111" t="s">
        <v>191</v>
      </c>
    </row>
    <row r="47" spans="1:10" ht="15" customHeight="1" x14ac:dyDescent="0.2">
      <c r="A47" s="542" t="s">
        <v>38</v>
      </c>
      <c r="B47" s="543"/>
      <c r="C47" s="544"/>
      <c r="D47" s="112" t="s">
        <v>185</v>
      </c>
      <c r="E47" s="113" t="s">
        <v>192</v>
      </c>
      <c r="F47" s="113" t="s">
        <v>193</v>
      </c>
      <c r="G47" s="113" t="s">
        <v>194</v>
      </c>
      <c r="H47" s="113" t="s">
        <v>195</v>
      </c>
      <c r="I47" s="113" t="s">
        <v>196</v>
      </c>
      <c r="J47" s="114" t="s">
        <v>197</v>
      </c>
    </row>
    <row r="48" spans="1:10" ht="15" customHeight="1" x14ac:dyDescent="0.2">
      <c r="A48" s="542" t="s">
        <v>39</v>
      </c>
      <c r="B48" s="543"/>
      <c r="C48" s="544"/>
      <c r="D48" s="112" t="s">
        <v>185</v>
      </c>
      <c r="E48" s="113" t="s">
        <v>198</v>
      </c>
      <c r="F48" s="113" t="s">
        <v>194</v>
      </c>
      <c r="G48" s="113" t="s">
        <v>199</v>
      </c>
      <c r="H48" s="113" t="s">
        <v>200</v>
      </c>
      <c r="I48" s="113" t="s">
        <v>201</v>
      </c>
      <c r="J48" s="114" t="s">
        <v>202</v>
      </c>
    </row>
    <row r="49" spans="1:10" ht="15" customHeight="1" x14ac:dyDescent="0.2">
      <c r="A49" s="542" t="s">
        <v>40</v>
      </c>
      <c r="B49" s="543"/>
      <c r="C49" s="544"/>
      <c r="D49" s="115" t="s">
        <v>203</v>
      </c>
      <c r="E49" s="113" t="s">
        <v>204</v>
      </c>
      <c r="F49" s="113" t="s">
        <v>199</v>
      </c>
      <c r="G49" s="113" t="s">
        <v>205</v>
      </c>
      <c r="H49" s="113" t="s">
        <v>206</v>
      </c>
      <c r="I49" s="113" t="s">
        <v>207</v>
      </c>
      <c r="J49" s="114" t="s">
        <v>208</v>
      </c>
    </row>
    <row r="50" spans="1:10" ht="15" customHeight="1" x14ac:dyDescent="0.2">
      <c r="A50" s="542" t="s">
        <v>41</v>
      </c>
      <c r="B50" s="543"/>
      <c r="C50" s="544"/>
      <c r="D50" s="116">
        <v>-1</v>
      </c>
      <c r="E50" s="113" t="s">
        <v>209</v>
      </c>
      <c r="F50" s="113" t="s">
        <v>205</v>
      </c>
      <c r="G50" s="113" t="s">
        <v>210</v>
      </c>
      <c r="H50" s="113" t="s">
        <v>211</v>
      </c>
      <c r="I50" s="113" t="s">
        <v>212</v>
      </c>
      <c r="J50" s="114" t="s">
        <v>213</v>
      </c>
    </row>
    <row r="51" spans="1:10" ht="15" customHeight="1" x14ac:dyDescent="0.2">
      <c r="A51" s="545" t="s">
        <v>42</v>
      </c>
      <c r="B51" s="546"/>
      <c r="C51" s="547"/>
      <c r="D51" s="117" t="s">
        <v>214</v>
      </c>
      <c r="E51" s="118" t="s">
        <v>215</v>
      </c>
      <c r="F51" s="118" t="s">
        <v>216</v>
      </c>
      <c r="G51" s="118" t="s">
        <v>217</v>
      </c>
      <c r="H51" s="118" t="s">
        <v>186</v>
      </c>
      <c r="I51" s="118" t="s">
        <v>218</v>
      </c>
      <c r="J51" s="119" t="s">
        <v>219</v>
      </c>
    </row>
    <row r="52" spans="1:10" ht="24.75" customHeight="1" thickBot="1" x14ac:dyDescent="0.25">
      <c r="A52" s="120"/>
      <c r="B52" s="120"/>
      <c r="C52" s="120"/>
      <c r="D52" s="548" t="s">
        <v>220</v>
      </c>
      <c r="E52" s="549"/>
      <c r="F52" s="549"/>
      <c r="G52" s="549"/>
      <c r="H52" s="550"/>
      <c r="I52" s="551" t="str">
        <f>IF(ISNUMBER(C20),F20,IF(ISNUMBER(C24),F24,IF(ISNUMBER(I21),H24,IF(ISNUMBER(C28),F28,IF(ISNUMBER(C32),F32,IF(ISNUMBER(C37),J37,IF(ISNUMBER(C41),E41," ")))))))</f>
        <v xml:space="preserve"> </v>
      </c>
      <c r="J52" s="552"/>
    </row>
    <row r="53" spans="1:10" x14ac:dyDescent="0.2">
      <c r="A53" s="121"/>
      <c r="B53" s="121"/>
      <c r="C53" s="121"/>
      <c r="D53" s="121"/>
      <c r="E53" s="121"/>
      <c r="F53" s="121"/>
      <c r="G53" s="121"/>
      <c r="H53" s="121"/>
      <c r="I53" s="121"/>
      <c r="J53" s="121"/>
    </row>
    <row r="54" spans="1:10" x14ac:dyDescent="0.2">
      <c r="A54" s="121"/>
      <c r="B54" s="121"/>
      <c r="C54" s="121"/>
      <c r="D54" s="121"/>
      <c r="E54" s="121"/>
      <c r="F54" s="121"/>
      <c r="G54" s="121"/>
      <c r="H54" s="121"/>
      <c r="I54" s="121"/>
      <c r="J54" s="121"/>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55"/>
  <sheetViews>
    <sheetView workbookViewId="0">
      <selection sqref="A1:BH1"/>
    </sheetView>
  </sheetViews>
  <sheetFormatPr defaultColWidth="2.7109375" defaultRowHeight="12.75" customHeight="1" x14ac:dyDescent="0.25"/>
  <cols>
    <col min="1" max="5" width="2.7109375" style="18" customWidth="1"/>
    <col min="6" max="11" width="2.7109375" style="19" customWidth="1"/>
    <col min="12" max="28" width="2.7109375" style="18" customWidth="1"/>
    <col min="29" max="30" width="2.7109375" style="19" customWidth="1"/>
    <col min="31" max="33" width="2.7109375" style="18" customWidth="1"/>
    <col min="34" max="34" width="2.85546875" style="18" customWidth="1"/>
    <col min="35" max="40" width="2.7109375" style="18" customWidth="1"/>
    <col min="41" max="41" width="3.140625" style="19" customWidth="1"/>
    <col min="42" max="42" width="3.28515625" style="19" customWidth="1"/>
    <col min="43" max="44" width="2.7109375" style="19" customWidth="1"/>
    <col min="45" max="61" width="2.7109375" style="18" customWidth="1"/>
    <col min="62" max="62" width="2.7109375" style="20" customWidth="1"/>
    <col min="63" max="256" width="2.7109375" style="18"/>
    <col min="257" max="289" width="2.7109375" style="18" customWidth="1"/>
    <col min="290" max="290" width="2.85546875" style="18" customWidth="1"/>
    <col min="291" max="296" width="2.7109375" style="18" customWidth="1"/>
    <col min="297" max="297" width="3.140625" style="18" customWidth="1"/>
    <col min="298" max="298" width="3.28515625" style="18" customWidth="1"/>
    <col min="299" max="318" width="2.7109375" style="18" customWidth="1"/>
    <col min="319" max="512" width="2.7109375" style="18"/>
    <col min="513" max="545" width="2.7109375" style="18" customWidth="1"/>
    <col min="546" max="546" width="2.85546875" style="18" customWidth="1"/>
    <col min="547" max="552" width="2.7109375" style="18" customWidth="1"/>
    <col min="553" max="553" width="3.140625" style="18" customWidth="1"/>
    <col min="554" max="554" width="3.28515625" style="18" customWidth="1"/>
    <col min="555" max="574" width="2.7109375" style="18" customWidth="1"/>
    <col min="575" max="768" width="2.7109375" style="18"/>
    <col min="769" max="801" width="2.7109375" style="18" customWidth="1"/>
    <col min="802" max="802" width="2.85546875" style="18" customWidth="1"/>
    <col min="803" max="808" width="2.7109375" style="18" customWidth="1"/>
    <col min="809" max="809" width="3.140625" style="18" customWidth="1"/>
    <col min="810" max="810" width="3.28515625" style="18" customWidth="1"/>
    <col min="811" max="830" width="2.7109375" style="18" customWidth="1"/>
    <col min="831" max="1024" width="2.7109375" style="18"/>
    <col min="1025" max="1057" width="2.7109375" style="18" customWidth="1"/>
    <col min="1058" max="1058" width="2.85546875" style="18" customWidth="1"/>
    <col min="1059" max="1064" width="2.7109375" style="18" customWidth="1"/>
    <col min="1065" max="1065" width="3.140625" style="18" customWidth="1"/>
    <col min="1066" max="1066" width="3.28515625" style="18" customWidth="1"/>
    <col min="1067" max="1086" width="2.7109375" style="18" customWidth="1"/>
    <col min="1087" max="1280" width="2.7109375" style="18"/>
    <col min="1281" max="1313" width="2.7109375" style="18" customWidth="1"/>
    <col min="1314" max="1314" width="2.85546875" style="18" customWidth="1"/>
    <col min="1315" max="1320" width="2.7109375" style="18" customWidth="1"/>
    <col min="1321" max="1321" width="3.140625" style="18" customWidth="1"/>
    <col min="1322" max="1322" width="3.28515625" style="18" customWidth="1"/>
    <col min="1323" max="1342" width="2.7109375" style="18" customWidth="1"/>
    <col min="1343" max="1536" width="2.7109375" style="18"/>
    <col min="1537" max="1569" width="2.7109375" style="18" customWidth="1"/>
    <col min="1570" max="1570" width="2.85546875" style="18" customWidth="1"/>
    <col min="1571" max="1576" width="2.7109375" style="18" customWidth="1"/>
    <col min="1577" max="1577" width="3.140625" style="18" customWidth="1"/>
    <col min="1578" max="1578" width="3.28515625" style="18" customWidth="1"/>
    <col min="1579" max="1598" width="2.7109375" style="18" customWidth="1"/>
    <col min="1599" max="1792" width="2.7109375" style="18"/>
    <col min="1793" max="1825" width="2.7109375" style="18" customWidth="1"/>
    <col min="1826" max="1826" width="2.85546875" style="18" customWidth="1"/>
    <col min="1827" max="1832" width="2.7109375" style="18" customWidth="1"/>
    <col min="1833" max="1833" width="3.140625" style="18" customWidth="1"/>
    <col min="1834" max="1834" width="3.28515625" style="18" customWidth="1"/>
    <col min="1835" max="1854" width="2.7109375" style="18" customWidth="1"/>
    <col min="1855" max="2048" width="2.7109375" style="18"/>
    <col min="2049" max="2081" width="2.7109375" style="18" customWidth="1"/>
    <col min="2082" max="2082" width="2.85546875" style="18" customWidth="1"/>
    <col min="2083" max="2088" width="2.7109375" style="18" customWidth="1"/>
    <col min="2089" max="2089" width="3.140625" style="18" customWidth="1"/>
    <col min="2090" max="2090" width="3.28515625" style="18" customWidth="1"/>
    <col min="2091" max="2110" width="2.7109375" style="18" customWidth="1"/>
    <col min="2111" max="2304" width="2.7109375" style="18"/>
    <col min="2305" max="2337" width="2.7109375" style="18" customWidth="1"/>
    <col min="2338" max="2338" width="2.85546875" style="18" customWidth="1"/>
    <col min="2339" max="2344" width="2.7109375" style="18" customWidth="1"/>
    <col min="2345" max="2345" width="3.140625" style="18" customWidth="1"/>
    <col min="2346" max="2346" width="3.28515625" style="18" customWidth="1"/>
    <col min="2347" max="2366" width="2.7109375" style="18" customWidth="1"/>
    <col min="2367" max="2560" width="2.7109375" style="18"/>
    <col min="2561" max="2593" width="2.7109375" style="18" customWidth="1"/>
    <col min="2594" max="2594" width="2.85546875" style="18" customWidth="1"/>
    <col min="2595" max="2600" width="2.7109375" style="18" customWidth="1"/>
    <col min="2601" max="2601" width="3.140625" style="18" customWidth="1"/>
    <col min="2602" max="2602" width="3.28515625" style="18" customWidth="1"/>
    <col min="2603" max="2622" width="2.7109375" style="18" customWidth="1"/>
    <col min="2623" max="2816" width="2.7109375" style="18"/>
    <col min="2817" max="2849" width="2.7109375" style="18" customWidth="1"/>
    <col min="2850" max="2850" width="2.85546875" style="18" customWidth="1"/>
    <col min="2851" max="2856" width="2.7109375" style="18" customWidth="1"/>
    <col min="2857" max="2857" width="3.140625" style="18" customWidth="1"/>
    <col min="2858" max="2858" width="3.28515625" style="18" customWidth="1"/>
    <col min="2859" max="2878" width="2.7109375" style="18" customWidth="1"/>
    <col min="2879" max="3072" width="2.7109375" style="18"/>
    <col min="3073" max="3105" width="2.7109375" style="18" customWidth="1"/>
    <col min="3106" max="3106" width="2.85546875" style="18" customWidth="1"/>
    <col min="3107" max="3112" width="2.7109375" style="18" customWidth="1"/>
    <col min="3113" max="3113" width="3.140625" style="18" customWidth="1"/>
    <col min="3114" max="3114" width="3.28515625" style="18" customWidth="1"/>
    <col min="3115" max="3134" width="2.7109375" style="18" customWidth="1"/>
    <col min="3135" max="3328" width="2.7109375" style="18"/>
    <col min="3329" max="3361" width="2.7109375" style="18" customWidth="1"/>
    <col min="3362" max="3362" width="2.85546875" style="18" customWidth="1"/>
    <col min="3363" max="3368" width="2.7109375" style="18" customWidth="1"/>
    <col min="3369" max="3369" width="3.140625" style="18" customWidth="1"/>
    <col min="3370" max="3370" width="3.28515625" style="18" customWidth="1"/>
    <col min="3371" max="3390" width="2.7109375" style="18" customWidth="1"/>
    <col min="3391" max="3584" width="2.7109375" style="18"/>
    <col min="3585" max="3617" width="2.7109375" style="18" customWidth="1"/>
    <col min="3618" max="3618" width="2.85546875" style="18" customWidth="1"/>
    <col min="3619" max="3624" width="2.7109375" style="18" customWidth="1"/>
    <col min="3625" max="3625" width="3.140625" style="18" customWidth="1"/>
    <col min="3626" max="3626" width="3.28515625" style="18" customWidth="1"/>
    <col min="3627" max="3646" width="2.7109375" style="18" customWidth="1"/>
    <col min="3647" max="3840" width="2.7109375" style="18"/>
    <col min="3841" max="3873" width="2.7109375" style="18" customWidth="1"/>
    <col min="3874" max="3874" width="2.85546875" style="18" customWidth="1"/>
    <col min="3875" max="3880" width="2.7109375" style="18" customWidth="1"/>
    <col min="3881" max="3881" width="3.140625" style="18" customWidth="1"/>
    <col min="3882" max="3882" width="3.28515625" style="18" customWidth="1"/>
    <col min="3883" max="3902" width="2.7109375" style="18" customWidth="1"/>
    <col min="3903" max="4096" width="2.7109375" style="18"/>
    <col min="4097" max="4129" width="2.7109375" style="18" customWidth="1"/>
    <col min="4130" max="4130" width="2.85546875" style="18" customWidth="1"/>
    <col min="4131" max="4136" width="2.7109375" style="18" customWidth="1"/>
    <col min="4137" max="4137" width="3.140625" style="18" customWidth="1"/>
    <col min="4138" max="4138" width="3.28515625" style="18" customWidth="1"/>
    <col min="4139" max="4158" width="2.7109375" style="18" customWidth="1"/>
    <col min="4159" max="4352" width="2.7109375" style="18"/>
    <col min="4353" max="4385" width="2.7109375" style="18" customWidth="1"/>
    <col min="4386" max="4386" width="2.85546875" style="18" customWidth="1"/>
    <col min="4387" max="4392" width="2.7109375" style="18" customWidth="1"/>
    <col min="4393" max="4393" width="3.140625" style="18" customWidth="1"/>
    <col min="4394" max="4394" width="3.28515625" style="18" customWidth="1"/>
    <col min="4395" max="4414" width="2.7109375" style="18" customWidth="1"/>
    <col min="4415" max="4608" width="2.7109375" style="18"/>
    <col min="4609" max="4641" width="2.7109375" style="18" customWidth="1"/>
    <col min="4642" max="4642" width="2.85546875" style="18" customWidth="1"/>
    <col min="4643" max="4648" width="2.7109375" style="18" customWidth="1"/>
    <col min="4649" max="4649" width="3.140625" style="18" customWidth="1"/>
    <col min="4650" max="4650" width="3.28515625" style="18" customWidth="1"/>
    <col min="4651" max="4670" width="2.7109375" style="18" customWidth="1"/>
    <col min="4671" max="4864" width="2.7109375" style="18"/>
    <col min="4865" max="4897" width="2.7109375" style="18" customWidth="1"/>
    <col min="4898" max="4898" width="2.85546875" style="18" customWidth="1"/>
    <col min="4899" max="4904" width="2.7109375" style="18" customWidth="1"/>
    <col min="4905" max="4905" width="3.140625" style="18" customWidth="1"/>
    <col min="4906" max="4906" width="3.28515625" style="18" customWidth="1"/>
    <col min="4907" max="4926" width="2.7109375" style="18" customWidth="1"/>
    <col min="4927" max="5120" width="2.7109375" style="18"/>
    <col min="5121" max="5153" width="2.7109375" style="18" customWidth="1"/>
    <col min="5154" max="5154" width="2.85546875" style="18" customWidth="1"/>
    <col min="5155" max="5160" width="2.7109375" style="18" customWidth="1"/>
    <col min="5161" max="5161" width="3.140625" style="18" customWidth="1"/>
    <col min="5162" max="5162" width="3.28515625" style="18" customWidth="1"/>
    <col min="5163" max="5182" width="2.7109375" style="18" customWidth="1"/>
    <col min="5183" max="5376" width="2.7109375" style="18"/>
    <col min="5377" max="5409" width="2.7109375" style="18" customWidth="1"/>
    <col min="5410" max="5410" width="2.85546875" style="18" customWidth="1"/>
    <col min="5411" max="5416" width="2.7109375" style="18" customWidth="1"/>
    <col min="5417" max="5417" width="3.140625" style="18" customWidth="1"/>
    <col min="5418" max="5418" width="3.28515625" style="18" customWidth="1"/>
    <col min="5419" max="5438" width="2.7109375" style="18" customWidth="1"/>
    <col min="5439" max="5632" width="2.7109375" style="18"/>
    <col min="5633" max="5665" width="2.7109375" style="18" customWidth="1"/>
    <col min="5666" max="5666" width="2.85546875" style="18" customWidth="1"/>
    <col min="5667" max="5672" width="2.7109375" style="18" customWidth="1"/>
    <col min="5673" max="5673" width="3.140625" style="18" customWidth="1"/>
    <col min="5674" max="5674" width="3.28515625" style="18" customWidth="1"/>
    <col min="5675" max="5694" width="2.7109375" style="18" customWidth="1"/>
    <col min="5695" max="5888" width="2.7109375" style="18"/>
    <col min="5889" max="5921" width="2.7109375" style="18" customWidth="1"/>
    <col min="5922" max="5922" width="2.85546875" style="18" customWidth="1"/>
    <col min="5923" max="5928" width="2.7109375" style="18" customWidth="1"/>
    <col min="5929" max="5929" width="3.140625" style="18" customWidth="1"/>
    <col min="5930" max="5930" width="3.28515625" style="18" customWidth="1"/>
    <col min="5931" max="5950" width="2.7109375" style="18" customWidth="1"/>
    <col min="5951" max="6144" width="2.7109375" style="18"/>
    <col min="6145" max="6177" width="2.7109375" style="18" customWidth="1"/>
    <col min="6178" max="6178" width="2.85546875" style="18" customWidth="1"/>
    <col min="6179" max="6184" width="2.7109375" style="18" customWidth="1"/>
    <col min="6185" max="6185" width="3.140625" style="18" customWidth="1"/>
    <col min="6186" max="6186" width="3.28515625" style="18" customWidth="1"/>
    <col min="6187" max="6206" width="2.7109375" style="18" customWidth="1"/>
    <col min="6207" max="6400" width="2.7109375" style="18"/>
    <col min="6401" max="6433" width="2.7109375" style="18" customWidth="1"/>
    <col min="6434" max="6434" width="2.85546875" style="18" customWidth="1"/>
    <col min="6435" max="6440" width="2.7109375" style="18" customWidth="1"/>
    <col min="6441" max="6441" width="3.140625" style="18" customWidth="1"/>
    <col min="6442" max="6442" width="3.28515625" style="18" customWidth="1"/>
    <col min="6443" max="6462" width="2.7109375" style="18" customWidth="1"/>
    <col min="6463" max="6656" width="2.7109375" style="18"/>
    <col min="6657" max="6689" width="2.7109375" style="18" customWidth="1"/>
    <col min="6690" max="6690" width="2.85546875" style="18" customWidth="1"/>
    <col min="6691" max="6696" width="2.7109375" style="18" customWidth="1"/>
    <col min="6697" max="6697" width="3.140625" style="18" customWidth="1"/>
    <col min="6698" max="6698" width="3.28515625" style="18" customWidth="1"/>
    <col min="6699" max="6718" width="2.7109375" style="18" customWidth="1"/>
    <col min="6719" max="6912" width="2.7109375" style="18"/>
    <col min="6913" max="6945" width="2.7109375" style="18" customWidth="1"/>
    <col min="6946" max="6946" width="2.85546875" style="18" customWidth="1"/>
    <col min="6947" max="6952" width="2.7109375" style="18" customWidth="1"/>
    <col min="6953" max="6953" width="3.140625" style="18" customWidth="1"/>
    <col min="6954" max="6954" width="3.28515625" style="18" customWidth="1"/>
    <col min="6955" max="6974" width="2.7109375" style="18" customWidth="1"/>
    <col min="6975" max="7168" width="2.7109375" style="18"/>
    <col min="7169" max="7201" width="2.7109375" style="18" customWidth="1"/>
    <col min="7202" max="7202" width="2.85546875" style="18" customWidth="1"/>
    <col min="7203" max="7208" width="2.7109375" style="18" customWidth="1"/>
    <col min="7209" max="7209" width="3.140625" style="18" customWidth="1"/>
    <col min="7210" max="7210" width="3.28515625" style="18" customWidth="1"/>
    <col min="7211" max="7230" width="2.7109375" style="18" customWidth="1"/>
    <col min="7231" max="7424" width="2.7109375" style="18"/>
    <col min="7425" max="7457" width="2.7109375" style="18" customWidth="1"/>
    <col min="7458" max="7458" width="2.85546875" style="18" customWidth="1"/>
    <col min="7459" max="7464" width="2.7109375" style="18" customWidth="1"/>
    <col min="7465" max="7465" width="3.140625" style="18" customWidth="1"/>
    <col min="7466" max="7466" width="3.28515625" style="18" customWidth="1"/>
    <col min="7467" max="7486" width="2.7109375" style="18" customWidth="1"/>
    <col min="7487" max="7680" width="2.7109375" style="18"/>
    <col min="7681" max="7713" width="2.7109375" style="18" customWidth="1"/>
    <col min="7714" max="7714" width="2.85546875" style="18" customWidth="1"/>
    <col min="7715" max="7720" width="2.7109375" style="18" customWidth="1"/>
    <col min="7721" max="7721" width="3.140625" style="18" customWidth="1"/>
    <col min="7722" max="7722" width="3.28515625" style="18" customWidth="1"/>
    <col min="7723" max="7742" width="2.7109375" style="18" customWidth="1"/>
    <col min="7743" max="7936" width="2.7109375" style="18"/>
    <col min="7937" max="7969" width="2.7109375" style="18" customWidth="1"/>
    <col min="7970" max="7970" width="2.85546875" style="18" customWidth="1"/>
    <col min="7971" max="7976" width="2.7109375" style="18" customWidth="1"/>
    <col min="7977" max="7977" width="3.140625" style="18" customWidth="1"/>
    <col min="7978" max="7978" width="3.28515625" style="18" customWidth="1"/>
    <col min="7979" max="7998" width="2.7109375" style="18" customWidth="1"/>
    <col min="7999" max="8192" width="2.7109375" style="18"/>
    <col min="8193" max="8225" width="2.7109375" style="18" customWidth="1"/>
    <col min="8226" max="8226" width="2.85546875" style="18" customWidth="1"/>
    <col min="8227" max="8232" width="2.7109375" style="18" customWidth="1"/>
    <col min="8233" max="8233" width="3.140625" style="18" customWidth="1"/>
    <col min="8234" max="8234" width="3.28515625" style="18" customWidth="1"/>
    <col min="8235" max="8254" width="2.7109375" style="18" customWidth="1"/>
    <col min="8255" max="8448" width="2.7109375" style="18"/>
    <col min="8449" max="8481" width="2.7109375" style="18" customWidth="1"/>
    <col min="8482" max="8482" width="2.85546875" style="18" customWidth="1"/>
    <col min="8483" max="8488" width="2.7109375" style="18" customWidth="1"/>
    <col min="8489" max="8489" width="3.140625" style="18" customWidth="1"/>
    <col min="8490" max="8490" width="3.28515625" style="18" customWidth="1"/>
    <col min="8491" max="8510" width="2.7109375" style="18" customWidth="1"/>
    <col min="8511" max="8704" width="2.7109375" style="18"/>
    <col min="8705" max="8737" width="2.7109375" style="18" customWidth="1"/>
    <col min="8738" max="8738" width="2.85546875" style="18" customWidth="1"/>
    <col min="8739" max="8744" width="2.7109375" style="18" customWidth="1"/>
    <col min="8745" max="8745" width="3.140625" style="18" customWidth="1"/>
    <col min="8746" max="8746" width="3.28515625" style="18" customWidth="1"/>
    <col min="8747" max="8766" width="2.7109375" style="18" customWidth="1"/>
    <col min="8767" max="8960" width="2.7109375" style="18"/>
    <col min="8961" max="8993" width="2.7109375" style="18" customWidth="1"/>
    <col min="8994" max="8994" width="2.85546875" style="18" customWidth="1"/>
    <col min="8995" max="9000" width="2.7109375" style="18" customWidth="1"/>
    <col min="9001" max="9001" width="3.140625" style="18" customWidth="1"/>
    <col min="9002" max="9002" width="3.28515625" style="18" customWidth="1"/>
    <col min="9003" max="9022" width="2.7109375" style="18" customWidth="1"/>
    <col min="9023" max="9216" width="2.7109375" style="18"/>
    <col min="9217" max="9249" width="2.7109375" style="18" customWidth="1"/>
    <col min="9250" max="9250" width="2.85546875" style="18" customWidth="1"/>
    <col min="9251" max="9256" width="2.7109375" style="18" customWidth="1"/>
    <col min="9257" max="9257" width="3.140625" style="18" customWidth="1"/>
    <col min="9258" max="9258" width="3.28515625" style="18" customWidth="1"/>
    <col min="9259" max="9278" width="2.7109375" style="18" customWidth="1"/>
    <col min="9279" max="9472" width="2.7109375" style="18"/>
    <col min="9473" max="9505" width="2.7109375" style="18" customWidth="1"/>
    <col min="9506" max="9506" width="2.85546875" style="18" customWidth="1"/>
    <col min="9507" max="9512" width="2.7109375" style="18" customWidth="1"/>
    <col min="9513" max="9513" width="3.140625" style="18" customWidth="1"/>
    <col min="9514" max="9514" width="3.28515625" style="18" customWidth="1"/>
    <col min="9515" max="9534" width="2.7109375" style="18" customWidth="1"/>
    <col min="9535" max="9728" width="2.7109375" style="18"/>
    <col min="9729" max="9761" width="2.7109375" style="18" customWidth="1"/>
    <col min="9762" max="9762" width="2.85546875" style="18" customWidth="1"/>
    <col min="9763" max="9768" width="2.7109375" style="18" customWidth="1"/>
    <col min="9769" max="9769" width="3.140625" style="18" customWidth="1"/>
    <col min="9770" max="9770" width="3.28515625" style="18" customWidth="1"/>
    <col min="9771" max="9790" width="2.7109375" style="18" customWidth="1"/>
    <col min="9791" max="9984" width="2.7109375" style="18"/>
    <col min="9985" max="10017" width="2.7109375" style="18" customWidth="1"/>
    <col min="10018" max="10018" width="2.85546875" style="18" customWidth="1"/>
    <col min="10019" max="10024" width="2.7109375" style="18" customWidth="1"/>
    <col min="10025" max="10025" width="3.140625" style="18" customWidth="1"/>
    <col min="10026" max="10026" width="3.28515625" style="18" customWidth="1"/>
    <col min="10027" max="10046" width="2.7109375" style="18" customWidth="1"/>
    <col min="10047" max="10240" width="2.7109375" style="18"/>
    <col min="10241" max="10273" width="2.7109375" style="18" customWidth="1"/>
    <col min="10274" max="10274" width="2.85546875" style="18" customWidth="1"/>
    <col min="10275" max="10280" width="2.7109375" style="18" customWidth="1"/>
    <col min="10281" max="10281" width="3.140625" style="18" customWidth="1"/>
    <col min="10282" max="10282" width="3.28515625" style="18" customWidth="1"/>
    <col min="10283" max="10302" width="2.7109375" style="18" customWidth="1"/>
    <col min="10303" max="10496" width="2.7109375" style="18"/>
    <col min="10497" max="10529" width="2.7109375" style="18" customWidth="1"/>
    <col min="10530" max="10530" width="2.85546875" style="18" customWidth="1"/>
    <col min="10531" max="10536" width="2.7109375" style="18" customWidth="1"/>
    <col min="10537" max="10537" width="3.140625" style="18" customWidth="1"/>
    <col min="10538" max="10538" width="3.28515625" style="18" customWidth="1"/>
    <col min="10539" max="10558" width="2.7109375" style="18" customWidth="1"/>
    <col min="10559" max="10752" width="2.7109375" style="18"/>
    <col min="10753" max="10785" width="2.7109375" style="18" customWidth="1"/>
    <col min="10786" max="10786" width="2.85546875" style="18" customWidth="1"/>
    <col min="10787" max="10792" width="2.7109375" style="18" customWidth="1"/>
    <col min="10793" max="10793" width="3.140625" style="18" customWidth="1"/>
    <col min="10794" max="10794" width="3.28515625" style="18" customWidth="1"/>
    <col min="10795" max="10814" width="2.7109375" style="18" customWidth="1"/>
    <col min="10815" max="11008" width="2.7109375" style="18"/>
    <col min="11009" max="11041" width="2.7109375" style="18" customWidth="1"/>
    <col min="11042" max="11042" width="2.85546875" style="18" customWidth="1"/>
    <col min="11043" max="11048" width="2.7109375" style="18" customWidth="1"/>
    <col min="11049" max="11049" width="3.140625" style="18" customWidth="1"/>
    <col min="11050" max="11050" width="3.28515625" style="18" customWidth="1"/>
    <col min="11051" max="11070" width="2.7109375" style="18" customWidth="1"/>
    <col min="11071" max="11264" width="2.7109375" style="18"/>
    <col min="11265" max="11297" width="2.7109375" style="18" customWidth="1"/>
    <col min="11298" max="11298" width="2.85546875" style="18" customWidth="1"/>
    <col min="11299" max="11304" width="2.7109375" style="18" customWidth="1"/>
    <col min="11305" max="11305" width="3.140625" style="18" customWidth="1"/>
    <col min="11306" max="11306" width="3.28515625" style="18" customWidth="1"/>
    <col min="11307" max="11326" width="2.7109375" style="18" customWidth="1"/>
    <col min="11327" max="11520" width="2.7109375" style="18"/>
    <col min="11521" max="11553" width="2.7109375" style="18" customWidth="1"/>
    <col min="11554" max="11554" width="2.85546875" style="18" customWidth="1"/>
    <col min="11555" max="11560" width="2.7109375" style="18" customWidth="1"/>
    <col min="11561" max="11561" width="3.140625" style="18" customWidth="1"/>
    <col min="11562" max="11562" width="3.28515625" style="18" customWidth="1"/>
    <col min="11563" max="11582" width="2.7109375" style="18" customWidth="1"/>
    <col min="11583" max="11776" width="2.7109375" style="18"/>
    <col min="11777" max="11809" width="2.7109375" style="18" customWidth="1"/>
    <col min="11810" max="11810" width="2.85546875" style="18" customWidth="1"/>
    <col min="11811" max="11816" width="2.7109375" style="18" customWidth="1"/>
    <col min="11817" max="11817" width="3.140625" style="18" customWidth="1"/>
    <col min="11818" max="11818" width="3.28515625" style="18" customWidth="1"/>
    <col min="11819" max="11838" width="2.7109375" style="18" customWidth="1"/>
    <col min="11839" max="12032" width="2.7109375" style="18"/>
    <col min="12033" max="12065" width="2.7109375" style="18" customWidth="1"/>
    <col min="12066" max="12066" width="2.85546875" style="18" customWidth="1"/>
    <col min="12067" max="12072" width="2.7109375" style="18" customWidth="1"/>
    <col min="12073" max="12073" width="3.140625" style="18" customWidth="1"/>
    <col min="12074" max="12074" width="3.28515625" style="18" customWidth="1"/>
    <col min="12075" max="12094" width="2.7109375" style="18" customWidth="1"/>
    <col min="12095" max="12288" width="2.7109375" style="18"/>
    <col min="12289" max="12321" width="2.7109375" style="18" customWidth="1"/>
    <col min="12322" max="12322" width="2.85546875" style="18" customWidth="1"/>
    <col min="12323" max="12328" width="2.7109375" style="18" customWidth="1"/>
    <col min="12329" max="12329" width="3.140625" style="18" customWidth="1"/>
    <col min="12330" max="12330" width="3.28515625" style="18" customWidth="1"/>
    <col min="12331" max="12350" width="2.7109375" style="18" customWidth="1"/>
    <col min="12351" max="12544" width="2.7109375" style="18"/>
    <col min="12545" max="12577" width="2.7109375" style="18" customWidth="1"/>
    <col min="12578" max="12578" width="2.85546875" style="18" customWidth="1"/>
    <col min="12579" max="12584" width="2.7109375" style="18" customWidth="1"/>
    <col min="12585" max="12585" width="3.140625" style="18" customWidth="1"/>
    <col min="12586" max="12586" width="3.28515625" style="18" customWidth="1"/>
    <col min="12587" max="12606" width="2.7109375" style="18" customWidth="1"/>
    <col min="12607" max="12800" width="2.7109375" style="18"/>
    <col min="12801" max="12833" width="2.7109375" style="18" customWidth="1"/>
    <col min="12834" max="12834" width="2.85546875" style="18" customWidth="1"/>
    <col min="12835" max="12840" width="2.7109375" style="18" customWidth="1"/>
    <col min="12841" max="12841" width="3.140625" style="18" customWidth="1"/>
    <col min="12842" max="12842" width="3.28515625" style="18" customWidth="1"/>
    <col min="12843" max="12862" width="2.7109375" style="18" customWidth="1"/>
    <col min="12863" max="13056" width="2.7109375" style="18"/>
    <col min="13057" max="13089" width="2.7109375" style="18" customWidth="1"/>
    <col min="13090" max="13090" width="2.85546875" style="18" customWidth="1"/>
    <col min="13091" max="13096" width="2.7109375" style="18" customWidth="1"/>
    <col min="13097" max="13097" width="3.140625" style="18" customWidth="1"/>
    <col min="13098" max="13098" width="3.28515625" style="18" customWidth="1"/>
    <col min="13099" max="13118" width="2.7109375" style="18" customWidth="1"/>
    <col min="13119" max="13312" width="2.7109375" style="18"/>
    <col min="13313" max="13345" width="2.7109375" style="18" customWidth="1"/>
    <col min="13346" max="13346" width="2.85546875" style="18" customWidth="1"/>
    <col min="13347" max="13352" width="2.7109375" style="18" customWidth="1"/>
    <col min="13353" max="13353" width="3.140625" style="18" customWidth="1"/>
    <col min="13354" max="13354" width="3.28515625" style="18" customWidth="1"/>
    <col min="13355" max="13374" width="2.7109375" style="18" customWidth="1"/>
    <col min="13375" max="13568" width="2.7109375" style="18"/>
    <col min="13569" max="13601" width="2.7109375" style="18" customWidth="1"/>
    <col min="13602" max="13602" width="2.85546875" style="18" customWidth="1"/>
    <col min="13603" max="13608" width="2.7109375" style="18" customWidth="1"/>
    <col min="13609" max="13609" width="3.140625" style="18" customWidth="1"/>
    <col min="13610" max="13610" width="3.28515625" style="18" customWidth="1"/>
    <col min="13611" max="13630" width="2.7109375" style="18" customWidth="1"/>
    <col min="13631" max="13824" width="2.7109375" style="18"/>
    <col min="13825" max="13857" width="2.7109375" style="18" customWidth="1"/>
    <col min="13858" max="13858" width="2.85546875" style="18" customWidth="1"/>
    <col min="13859" max="13864" width="2.7109375" style="18" customWidth="1"/>
    <col min="13865" max="13865" width="3.140625" style="18" customWidth="1"/>
    <col min="13866" max="13866" width="3.28515625" style="18" customWidth="1"/>
    <col min="13867" max="13886" width="2.7109375" style="18" customWidth="1"/>
    <col min="13887" max="14080" width="2.7109375" style="18"/>
    <col min="14081" max="14113" width="2.7109375" style="18" customWidth="1"/>
    <col min="14114" max="14114" width="2.85546875" style="18" customWidth="1"/>
    <col min="14115" max="14120" width="2.7109375" style="18" customWidth="1"/>
    <col min="14121" max="14121" width="3.140625" style="18" customWidth="1"/>
    <col min="14122" max="14122" width="3.28515625" style="18" customWidth="1"/>
    <col min="14123" max="14142" width="2.7109375" style="18" customWidth="1"/>
    <col min="14143" max="14336" width="2.7109375" style="18"/>
    <col min="14337" max="14369" width="2.7109375" style="18" customWidth="1"/>
    <col min="14370" max="14370" width="2.85546875" style="18" customWidth="1"/>
    <col min="14371" max="14376" width="2.7109375" style="18" customWidth="1"/>
    <col min="14377" max="14377" width="3.140625" style="18" customWidth="1"/>
    <col min="14378" max="14378" width="3.28515625" style="18" customWidth="1"/>
    <col min="14379" max="14398" width="2.7109375" style="18" customWidth="1"/>
    <col min="14399" max="14592" width="2.7109375" style="18"/>
    <col min="14593" max="14625" width="2.7109375" style="18" customWidth="1"/>
    <col min="14626" max="14626" width="2.85546875" style="18" customWidth="1"/>
    <col min="14627" max="14632" width="2.7109375" style="18" customWidth="1"/>
    <col min="14633" max="14633" width="3.140625" style="18" customWidth="1"/>
    <col min="14634" max="14634" width="3.28515625" style="18" customWidth="1"/>
    <col min="14635" max="14654" width="2.7109375" style="18" customWidth="1"/>
    <col min="14655" max="14848" width="2.7109375" style="18"/>
    <col min="14849" max="14881" width="2.7109375" style="18" customWidth="1"/>
    <col min="14882" max="14882" width="2.85546875" style="18" customWidth="1"/>
    <col min="14883" max="14888" width="2.7109375" style="18" customWidth="1"/>
    <col min="14889" max="14889" width="3.140625" style="18" customWidth="1"/>
    <col min="14890" max="14890" width="3.28515625" style="18" customWidth="1"/>
    <col min="14891" max="14910" width="2.7109375" style="18" customWidth="1"/>
    <col min="14911" max="15104" width="2.7109375" style="18"/>
    <col min="15105" max="15137" width="2.7109375" style="18" customWidth="1"/>
    <col min="15138" max="15138" width="2.85546875" style="18" customWidth="1"/>
    <col min="15139" max="15144" width="2.7109375" style="18" customWidth="1"/>
    <col min="15145" max="15145" width="3.140625" style="18" customWidth="1"/>
    <col min="15146" max="15146" width="3.28515625" style="18" customWidth="1"/>
    <col min="15147" max="15166" width="2.7109375" style="18" customWidth="1"/>
    <col min="15167" max="15360" width="2.7109375" style="18"/>
    <col min="15361" max="15393" width="2.7109375" style="18" customWidth="1"/>
    <col min="15394" max="15394" width="2.85546875" style="18" customWidth="1"/>
    <col min="15395" max="15400" width="2.7109375" style="18" customWidth="1"/>
    <col min="15401" max="15401" width="3.140625" style="18" customWidth="1"/>
    <col min="15402" max="15402" width="3.28515625" style="18" customWidth="1"/>
    <col min="15403" max="15422" width="2.7109375" style="18" customWidth="1"/>
    <col min="15423" max="15616" width="2.7109375" style="18"/>
    <col min="15617" max="15649" width="2.7109375" style="18" customWidth="1"/>
    <col min="15650" max="15650" width="2.85546875" style="18" customWidth="1"/>
    <col min="15651" max="15656" width="2.7109375" style="18" customWidth="1"/>
    <col min="15657" max="15657" width="3.140625" style="18" customWidth="1"/>
    <col min="15658" max="15658" width="3.28515625" style="18" customWidth="1"/>
    <col min="15659" max="15678" width="2.7109375" style="18" customWidth="1"/>
    <col min="15679" max="15872" width="2.7109375" style="18"/>
    <col min="15873" max="15905" width="2.7109375" style="18" customWidth="1"/>
    <col min="15906" max="15906" width="2.85546875" style="18" customWidth="1"/>
    <col min="15907" max="15912" width="2.7109375" style="18" customWidth="1"/>
    <col min="15913" max="15913" width="3.140625" style="18" customWidth="1"/>
    <col min="15914" max="15914" width="3.28515625" style="18" customWidth="1"/>
    <col min="15915" max="15934" width="2.7109375" style="18" customWidth="1"/>
    <col min="15935" max="16128" width="2.7109375" style="18"/>
    <col min="16129" max="16161" width="2.7109375" style="18" customWidth="1"/>
    <col min="16162" max="16162" width="2.85546875" style="18" customWidth="1"/>
    <col min="16163" max="16168" width="2.7109375" style="18" customWidth="1"/>
    <col min="16169" max="16169" width="3.140625" style="18" customWidth="1"/>
    <col min="16170" max="16170" width="3.28515625" style="18" customWidth="1"/>
    <col min="16171" max="16190" width="2.7109375" style="18" customWidth="1"/>
    <col min="16191" max="16384" width="2.7109375" style="18"/>
  </cols>
  <sheetData>
    <row r="1" spans="1:62" ht="28.5" customHeight="1" x14ac:dyDescent="0.25">
      <c r="A1" s="175" t="s">
        <v>221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2" s="15" customFormat="1" ht="12.75" customHeight="1" x14ac:dyDescent="0.25">
      <c r="A2" s="14" t="s">
        <v>27</v>
      </c>
      <c r="B2" s="14"/>
      <c r="C2" s="14"/>
      <c r="D2" s="14"/>
      <c r="I2" s="14"/>
      <c r="J2" s="14"/>
      <c r="K2" s="14"/>
      <c r="AC2" s="16"/>
      <c r="AD2" s="16"/>
      <c r="AO2" s="16"/>
      <c r="AP2" s="16"/>
      <c r="AQ2" s="16"/>
      <c r="AR2" s="16"/>
      <c r="BJ2" s="17"/>
    </row>
    <row r="3" spans="1:62" ht="12.75" customHeight="1" thickBot="1" x14ac:dyDescent="0.3"/>
    <row r="4" spans="1:62" s="22" customFormat="1" ht="12.75" customHeight="1" x14ac:dyDescent="0.2">
      <c r="A4" s="176" t="s">
        <v>28</v>
      </c>
      <c r="B4" s="200"/>
      <c r="C4" s="200"/>
      <c r="D4" s="200"/>
      <c r="E4" s="201"/>
      <c r="F4" s="202"/>
      <c r="G4" s="203"/>
      <c r="H4" s="203"/>
      <c r="I4" s="203"/>
      <c r="J4" s="203"/>
      <c r="K4" s="203"/>
      <c r="L4" s="203"/>
      <c r="M4" s="203"/>
      <c r="N4" s="203"/>
      <c r="O4" s="203"/>
      <c r="P4" s="203"/>
      <c r="Q4" s="203"/>
      <c r="R4" s="203"/>
      <c r="S4" s="204"/>
      <c r="T4" s="176" t="s">
        <v>29</v>
      </c>
      <c r="U4" s="205"/>
      <c r="V4" s="205"/>
      <c r="W4" s="206"/>
      <c r="X4" s="207"/>
      <c r="Y4" s="208"/>
      <c r="Z4" s="209"/>
      <c r="AA4" s="210"/>
      <c r="AB4" s="176" t="s">
        <v>30</v>
      </c>
      <c r="AC4" s="205"/>
      <c r="AD4" s="211"/>
      <c r="AE4" s="208"/>
      <c r="AF4" s="212"/>
      <c r="AG4" s="213"/>
      <c r="AH4" s="176" t="s">
        <v>31</v>
      </c>
      <c r="AI4" s="177"/>
      <c r="AJ4" s="178"/>
      <c r="AK4" s="179"/>
      <c r="AL4" s="180"/>
      <c r="AM4" s="181"/>
      <c r="AN4" s="182" t="s">
        <v>32</v>
      </c>
      <c r="AO4" s="183"/>
      <c r="AP4" s="183"/>
      <c r="AQ4" s="183"/>
      <c r="AR4" s="183"/>
      <c r="AS4" s="183"/>
      <c r="AT4" s="184"/>
      <c r="AU4" s="188" t="str">
        <f>IF(A12=0,"",SUM(M11:P30))</f>
        <v/>
      </c>
      <c r="AV4" s="189"/>
      <c r="AW4" s="189"/>
      <c r="AX4" s="189"/>
      <c r="AY4" s="189"/>
      <c r="AZ4" s="189"/>
      <c r="BA4" s="189"/>
      <c r="BB4" s="189"/>
      <c r="BC4" s="189"/>
      <c r="BD4" s="189"/>
      <c r="BE4" s="189"/>
      <c r="BF4" s="189"/>
      <c r="BG4" s="189"/>
      <c r="BH4" s="190"/>
      <c r="BI4" s="21"/>
    </row>
    <row r="5" spans="1:62" s="22" customFormat="1" ht="12.75" customHeight="1" x14ac:dyDescent="0.2">
      <c r="A5" s="191" t="s">
        <v>33</v>
      </c>
      <c r="B5" s="192"/>
      <c r="C5" s="192"/>
      <c r="D5" s="192"/>
      <c r="E5" s="193"/>
      <c r="F5" s="194"/>
      <c r="G5" s="195"/>
      <c r="H5" s="195"/>
      <c r="I5" s="195"/>
      <c r="J5" s="195"/>
      <c r="K5" s="195"/>
      <c r="L5" s="195"/>
      <c r="M5" s="195"/>
      <c r="N5" s="195"/>
      <c r="O5" s="195"/>
      <c r="P5" s="195"/>
      <c r="Q5" s="195"/>
      <c r="R5" s="195"/>
      <c r="S5" s="196"/>
      <c r="T5" s="434" t="s">
        <v>34</v>
      </c>
      <c r="U5" s="435"/>
      <c r="V5" s="435"/>
      <c r="W5" s="435"/>
      <c r="X5" s="436"/>
      <c r="Y5" s="440"/>
      <c r="Z5" s="441"/>
      <c r="AA5" s="441"/>
      <c r="AB5" s="441"/>
      <c r="AC5" s="441"/>
      <c r="AD5" s="441"/>
      <c r="AE5" s="441"/>
      <c r="AF5" s="441"/>
      <c r="AG5" s="441"/>
      <c r="AH5" s="441"/>
      <c r="AI5" s="441"/>
      <c r="AJ5" s="441"/>
      <c r="AK5" s="441"/>
      <c r="AL5" s="441"/>
      <c r="AM5" s="442"/>
      <c r="AN5" s="185"/>
      <c r="AO5" s="186"/>
      <c r="AP5" s="186"/>
      <c r="AQ5" s="186"/>
      <c r="AR5" s="186"/>
      <c r="AS5" s="186"/>
      <c r="AT5" s="187"/>
      <c r="AU5" s="197" t="str">
        <f>IF(A12=0,"",IF(AU4&gt;=46,"Extreme",IF(AU4&gt;=40,"Very High",IF(AU4&gt;=30,"High",IF(AU4&gt;=20,"Moderate",IF(AU4&gt;=10,"Low",IF(AU4&lt;10,"Very Low")))))))</f>
        <v/>
      </c>
      <c r="AV5" s="198"/>
      <c r="AW5" s="198"/>
      <c r="AX5" s="198"/>
      <c r="AY5" s="198"/>
      <c r="AZ5" s="198"/>
      <c r="BA5" s="198"/>
      <c r="BB5" s="198"/>
      <c r="BC5" s="198"/>
      <c r="BD5" s="198"/>
      <c r="BE5" s="198"/>
      <c r="BF5" s="198"/>
      <c r="BG5" s="198"/>
      <c r="BH5" s="199"/>
      <c r="BI5" s="21"/>
    </row>
    <row r="6" spans="1:62" s="22" customFormat="1" ht="12.75" customHeight="1" x14ac:dyDescent="0.2">
      <c r="A6" s="191" t="s">
        <v>35</v>
      </c>
      <c r="B6" s="192"/>
      <c r="C6" s="192"/>
      <c r="D6" s="192"/>
      <c r="E6" s="193"/>
      <c r="F6" s="194"/>
      <c r="G6" s="195"/>
      <c r="H6" s="195"/>
      <c r="I6" s="195"/>
      <c r="J6" s="195"/>
      <c r="K6" s="195"/>
      <c r="L6" s="195"/>
      <c r="M6" s="195"/>
      <c r="N6" s="195"/>
      <c r="O6" s="195"/>
      <c r="P6" s="195"/>
      <c r="Q6" s="195"/>
      <c r="R6" s="195"/>
      <c r="S6" s="196"/>
      <c r="T6" s="437" t="s">
        <v>126</v>
      </c>
      <c r="U6" s="438"/>
      <c r="V6" s="438"/>
      <c r="W6" s="438"/>
      <c r="X6" s="439"/>
      <c r="Y6" s="443"/>
      <c r="Z6" s="444"/>
      <c r="AA6" s="444"/>
      <c r="AB6" s="444"/>
      <c r="AC6" s="444"/>
      <c r="AD6" s="444"/>
      <c r="AE6" s="444"/>
      <c r="AF6" s="444"/>
      <c r="AG6" s="444"/>
      <c r="AH6" s="444"/>
      <c r="AI6" s="444"/>
      <c r="AJ6" s="444"/>
      <c r="AK6" s="444"/>
      <c r="AL6" s="444"/>
      <c r="AM6" s="445"/>
      <c r="AN6" s="235" t="s">
        <v>36</v>
      </c>
      <c r="AO6" s="236"/>
      <c r="AP6" s="237"/>
      <c r="AQ6" s="215" t="s">
        <v>37</v>
      </c>
      <c r="AR6" s="215"/>
      <c r="AS6" s="216"/>
      <c r="AT6" s="215" t="s">
        <v>38</v>
      </c>
      <c r="AU6" s="215"/>
      <c r="AV6" s="215"/>
      <c r="AW6" s="214" t="s">
        <v>39</v>
      </c>
      <c r="AX6" s="215"/>
      <c r="AY6" s="216"/>
      <c r="AZ6" s="215" t="s">
        <v>40</v>
      </c>
      <c r="BA6" s="215"/>
      <c r="BB6" s="215"/>
      <c r="BC6" s="214" t="s">
        <v>41</v>
      </c>
      <c r="BD6" s="215"/>
      <c r="BE6" s="216"/>
      <c r="BF6" s="215" t="s">
        <v>42</v>
      </c>
      <c r="BG6" s="215"/>
      <c r="BH6" s="217"/>
      <c r="BI6" s="21"/>
    </row>
    <row r="7" spans="1:62" s="22" customFormat="1" ht="12.75" customHeight="1" thickBot="1" x14ac:dyDescent="0.25">
      <c r="A7" s="218" t="s">
        <v>43</v>
      </c>
      <c r="B7" s="219"/>
      <c r="C7" s="219"/>
      <c r="D7" s="219"/>
      <c r="E7" s="220"/>
      <c r="F7" s="221"/>
      <c r="G7" s="222"/>
      <c r="H7" s="222"/>
      <c r="I7" s="222"/>
      <c r="J7" s="222"/>
      <c r="K7" s="222"/>
      <c r="L7" s="222"/>
      <c r="M7" s="222"/>
      <c r="N7" s="222"/>
      <c r="O7" s="222"/>
      <c r="P7" s="222"/>
      <c r="Q7" s="222"/>
      <c r="R7" s="222"/>
      <c r="S7" s="223"/>
      <c r="T7" s="224"/>
      <c r="U7" s="225"/>
      <c r="V7" s="225"/>
      <c r="W7" s="225"/>
      <c r="X7" s="226"/>
      <c r="Y7" s="227"/>
      <c r="Z7" s="228"/>
      <c r="AA7" s="228"/>
      <c r="AB7" s="228"/>
      <c r="AC7" s="228"/>
      <c r="AD7" s="228"/>
      <c r="AE7" s="228"/>
      <c r="AF7" s="228"/>
      <c r="AG7" s="228"/>
      <c r="AH7" s="228"/>
      <c r="AI7" s="228"/>
      <c r="AJ7" s="228"/>
      <c r="AK7" s="228"/>
      <c r="AL7" s="228"/>
      <c r="AM7" s="229"/>
      <c r="AN7" s="238"/>
      <c r="AO7" s="239"/>
      <c r="AP7" s="240"/>
      <c r="AQ7" s="230" t="s">
        <v>44</v>
      </c>
      <c r="AR7" s="230"/>
      <c r="AS7" s="231"/>
      <c r="AT7" s="230" t="s">
        <v>45</v>
      </c>
      <c r="AU7" s="230"/>
      <c r="AV7" s="230"/>
      <c r="AW7" s="232" t="s">
        <v>46</v>
      </c>
      <c r="AX7" s="233"/>
      <c r="AY7" s="234"/>
      <c r="AZ7" s="233" t="s">
        <v>47</v>
      </c>
      <c r="BA7" s="233"/>
      <c r="BB7" s="233"/>
      <c r="BC7" s="232" t="s">
        <v>48</v>
      </c>
      <c r="BD7" s="233"/>
      <c r="BE7" s="234"/>
      <c r="BF7" s="233" t="s">
        <v>49</v>
      </c>
      <c r="BG7" s="233"/>
      <c r="BH7" s="241"/>
      <c r="BI7" s="21"/>
    </row>
    <row r="8" spans="1:62" ht="12.75" customHeight="1" thickBot="1" x14ac:dyDescent="0.3">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3">
      <c r="A9" s="242" t="s">
        <v>50</v>
      </c>
      <c r="B9" s="243"/>
      <c r="C9" s="243"/>
      <c r="D9" s="243"/>
      <c r="E9" s="244"/>
      <c r="F9" s="244"/>
      <c r="G9" s="244"/>
      <c r="H9" s="244"/>
      <c r="I9" s="244"/>
      <c r="J9" s="244"/>
      <c r="K9" s="244"/>
      <c r="L9" s="244"/>
      <c r="M9" s="244"/>
      <c r="N9" s="244"/>
      <c r="O9" s="244"/>
      <c r="P9" s="244"/>
      <c r="Q9" s="244"/>
      <c r="R9" s="244"/>
      <c r="S9" s="244"/>
      <c r="T9" s="244"/>
      <c r="U9" s="244"/>
      <c r="V9" s="244"/>
      <c r="W9" s="244"/>
      <c r="X9" s="244"/>
      <c r="Y9" s="244"/>
      <c r="Z9" s="244"/>
      <c r="AA9" s="244"/>
      <c r="AB9" s="245"/>
      <c r="AC9" s="24"/>
      <c r="AD9" s="24"/>
      <c r="AE9" s="246" t="s">
        <v>50</v>
      </c>
      <c r="AF9" s="248" t="s">
        <v>51</v>
      </c>
      <c r="AG9" s="248"/>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50"/>
    </row>
    <row r="10" spans="1:62" ht="12.75" customHeight="1" thickTop="1" x14ac:dyDescent="0.25">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47"/>
      <c r="AF10" s="125"/>
      <c r="AG10" s="31"/>
      <c r="AH10" s="31"/>
      <c r="AI10" s="31"/>
      <c r="AJ10" s="31"/>
      <c r="AK10" s="31"/>
      <c r="AL10" s="128"/>
      <c r="AM10" s="128"/>
      <c r="AN10" s="128"/>
      <c r="AO10" s="128"/>
      <c r="AP10" s="129"/>
      <c r="AQ10" s="251" t="s">
        <v>37</v>
      </c>
      <c r="AR10" s="252"/>
      <c r="AS10" s="253"/>
      <c r="AT10" s="251" t="s">
        <v>38</v>
      </c>
      <c r="AU10" s="252"/>
      <c r="AV10" s="253"/>
      <c r="AW10" s="251" t="s">
        <v>39</v>
      </c>
      <c r="AX10" s="252"/>
      <c r="AY10" s="253"/>
      <c r="AZ10" s="251" t="s">
        <v>40</v>
      </c>
      <c r="BA10" s="252"/>
      <c r="BB10" s="253"/>
      <c r="BC10" s="257" t="s">
        <v>41</v>
      </c>
      <c r="BD10" s="258"/>
      <c r="BE10" s="259"/>
      <c r="BF10" s="251" t="s">
        <v>42</v>
      </c>
      <c r="BG10" s="252"/>
      <c r="BH10" s="280"/>
      <c r="BJ10" s="18"/>
    </row>
    <row r="11" spans="1:62" ht="12.75" customHeight="1" x14ac:dyDescent="0.25">
      <c r="A11" s="282" t="s">
        <v>53</v>
      </c>
      <c r="B11" s="283"/>
      <c r="C11" s="283"/>
      <c r="D11" s="283"/>
      <c r="E11" s="284"/>
      <c r="F11" s="285" t="s">
        <v>54</v>
      </c>
      <c r="G11" s="283"/>
      <c r="H11" s="283"/>
      <c r="I11" s="286"/>
      <c r="J11" s="285" t="s">
        <v>55</v>
      </c>
      <c r="K11" s="287"/>
      <c r="L11" s="288"/>
      <c r="M11" s="285" t="s">
        <v>56</v>
      </c>
      <c r="N11" s="283"/>
      <c r="O11" s="283"/>
      <c r="P11" s="284"/>
      <c r="Q11" s="289" t="s">
        <v>57</v>
      </c>
      <c r="R11" s="290"/>
      <c r="S11" s="290"/>
      <c r="T11" s="290"/>
      <c r="U11" s="290"/>
      <c r="V11" s="291"/>
      <c r="W11" s="285" t="s">
        <v>58</v>
      </c>
      <c r="X11" s="287"/>
      <c r="Y11" s="287"/>
      <c r="Z11" s="287"/>
      <c r="AA11" s="287"/>
      <c r="AB11" s="292"/>
      <c r="AC11" s="34"/>
      <c r="AD11" s="34"/>
      <c r="AE11" s="247"/>
      <c r="AF11" s="35"/>
      <c r="AG11" s="130"/>
      <c r="AH11" s="130"/>
      <c r="AI11" s="130"/>
      <c r="AJ11" s="130"/>
      <c r="AK11" s="130"/>
      <c r="AL11" s="130"/>
      <c r="AM11" s="130"/>
      <c r="AN11" s="130"/>
      <c r="AO11" s="130"/>
      <c r="AP11" s="131"/>
      <c r="AQ11" s="254"/>
      <c r="AR11" s="255"/>
      <c r="AS11" s="256"/>
      <c r="AT11" s="254"/>
      <c r="AU11" s="255"/>
      <c r="AV11" s="256"/>
      <c r="AW11" s="254"/>
      <c r="AX11" s="255"/>
      <c r="AY11" s="256"/>
      <c r="AZ11" s="254"/>
      <c r="BA11" s="255"/>
      <c r="BB11" s="256"/>
      <c r="BC11" s="260"/>
      <c r="BD11" s="261"/>
      <c r="BE11" s="262"/>
      <c r="BF11" s="254"/>
      <c r="BG11" s="255"/>
      <c r="BH11" s="281"/>
      <c r="BJ11" s="18"/>
    </row>
    <row r="12" spans="1:62" ht="12.75" customHeight="1" thickBot="1" x14ac:dyDescent="0.25">
      <c r="A12" s="263"/>
      <c r="B12" s="264"/>
      <c r="C12" s="264"/>
      <c r="D12" s="264"/>
      <c r="E12" s="265"/>
      <c r="F12" s="266"/>
      <c r="G12" s="264"/>
      <c r="H12" s="264"/>
      <c r="I12" s="267"/>
      <c r="J12" s="268" t="str">
        <f>IF(A12=0,"",A12/F12)</f>
        <v/>
      </c>
      <c r="K12" s="269"/>
      <c r="L12" s="270"/>
      <c r="M12" s="268" t="str">
        <f>IF(A12=0,"",IF(J12&gt;2.8,10,IF(J12&gt;2.099,(J12-2.1)/0.7+8,IF(J12&gt;1.599,(J12-1.6)/0.4*1.9+6,IF(J12&gt;1.199,(J12-1.2)/0.3*1.9+4,IF(J12&gt;1.099,(J12-1.1)/0.09*1.9+2,IF(J12&gt;0.99,(J12-1)/0.1*0.9+1,0)))))))</f>
        <v/>
      </c>
      <c r="N12" s="271"/>
      <c r="O12" s="271"/>
      <c r="P12" s="272"/>
      <c r="Q12" s="273" t="str">
        <f>IF(A12=0,"",IF(M12&lt;2,"Very Low",IF(M12&lt;4,"Low",IF(M12&lt;6,"Moderate",IF(M12&lt;8,"High",IF(M12&lt;10,"Very High",IF(M12&gt;=10,"Extreme")))))))</f>
        <v/>
      </c>
      <c r="R12" s="274"/>
      <c r="S12" s="274"/>
      <c r="T12" s="274"/>
      <c r="U12" s="275"/>
      <c r="V12" s="276"/>
      <c r="W12" s="277"/>
      <c r="X12" s="278"/>
      <c r="Y12" s="278"/>
      <c r="Z12" s="278"/>
      <c r="AA12" s="278"/>
      <c r="AB12" s="279"/>
      <c r="AC12" s="38"/>
      <c r="AD12" s="38"/>
      <c r="AE12" s="247"/>
      <c r="AF12" s="301" t="s">
        <v>59</v>
      </c>
      <c r="AG12" s="302"/>
      <c r="AH12" s="302"/>
      <c r="AI12" s="302"/>
      <c r="AJ12" s="302"/>
      <c r="AK12" s="302"/>
      <c r="AL12" s="302"/>
      <c r="AM12" s="302"/>
      <c r="AN12" s="294" t="s">
        <v>55</v>
      </c>
      <c r="AO12" s="294"/>
      <c r="AP12" s="295"/>
      <c r="AQ12" s="293" t="s">
        <v>60</v>
      </c>
      <c r="AR12" s="294"/>
      <c r="AS12" s="295"/>
      <c r="AT12" s="293" t="s">
        <v>61</v>
      </c>
      <c r="AU12" s="294"/>
      <c r="AV12" s="295"/>
      <c r="AW12" s="293" t="s">
        <v>62</v>
      </c>
      <c r="AX12" s="294"/>
      <c r="AY12" s="295"/>
      <c r="AZ12" s="293" t="s">
        <v>63</v>
      </c>
      <c r="BA12" s="294"/>
      <c r="BB12" s="295"/>
      <c r="BC12" s="293" t="s">
        <v>64</v>
      </c>
      <c r="BD12" s="294"/>
      <c r="BE12" s="295"/>
      <c r="BF12" s="293" t="s">
        <v>65</v>
      </c>
      <c r="BG12" s="294"/>
      <c r="BH12" s="296"/>
      <c r="BJ12" s="18"/>
    </row>
    <row r="13" spans="1:62" ht="12.75" customHeight="1" x14ac:dyDescent="0.25">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47"/>
      <c r="AF13" s="303"/>
      <c r="AG13" s="304"/>
      <c r="AH13" s="304"/>
      <c r="AI13" s="304"/>
      <c r="AJ13" s="304"/>
      <c r="AK13" s="304"/>
      <c r="AL13" s="304"/>
      <c r="AM13" s="304"/>
      <c r="AN13" s="297" t="s">
        <v>56</v>
      </c>
      <c r="AO13" s="297"/>
      <c r="AP13" s="298"/>
      <c r="AQ13" s="299" t="s">
        <v>67</v>
      </c>
      <c r="AR13" s="297"/>
      <c r="AS13" s="298"/>
      <c r="AT13" s="299" t="s">
        <v>68</v>
      </c>
      <c r="AU13" s="297"/>
      <c r="AV13" s="298"/>
      <c r="AW13" s="299" t="s">
        <v>69</v>
      </c>
      <c r="AX13" s="297"/>
      <c r="AY13" s="298"/>
      <c r="AZ13" s="299" t="s">
        <v>70</v>
      </c>
      <c r="BA13" s="297"/>
      <c r="BB13" s="298"/>
      <c r="BC13" s="299" t="s">
        <v>71</v>
      </c>
      <c r="BD13" s="297"/>
      <c r="BE13" s="298"/>
      <c r="BF13" s="299">
        <v>10</v>
      </c>
      <c r="BG13" s="297"/>
      <c r="BH13" s="300"/>
      <c r="BJ13" s="18"/>
    </row>
    <row r="14" spans="1:62" ht="12.75" customHeight="1" x14ac:dyDescent="0.25">
      <c r="A14" s="282" t="s">
        <v>72</v>
      </c>
      <c r="B14" s="283"/>
      <c r="C14" s="283"/>
      <c r="D14" s="283"/>
      <c r="E14" s="284"/>
      <c r="F14" s="285" t="s">
        <v>53</v>
      </c>
      <c r="G14" s="283"/>
      <c r="H14" s="283"/>
      <c r="I14" s="286"/>
      <c r="J14" s="285" t="s">
        <v>55</v>
      </c>
      <c r="K14" s="287"/>
      <c r="L14" s="288"/>
      <c r="M14" s="285" t="s">
        <v>56</v>
      </c>
      <c r="N14" s="283"/>
      <c r="O14" s="283"/>
      <c r="P14" s="316"/>
      <c r="Q14" s="289" t="s">
        <v>57</v>
      </c>
      <c r="R14" s="290"/>
      <c r="S14" s="290"/>
      <c r="T14" s="290"/>
      <c r="U14" s="290"/>
      <c r="V14" s="317"/>
      <c r="W14" s="285" t="s">
        <v>58</v>
      </c>
      <c r="X14" s="287"/>
      <c r="Y14" s="287"/>
      <c r="Z14" s="287"/>
      <c r="AA14" s="287"/>
      <c r="AB14" s="292"/>
      <c r="AC14" s="34"/>
      <c r="AD14" s="34"/>
      <c r="AE14" s="247"/>
      <c r="AF14" s="301" t="s">
        <v>73</v>
      </c>
      <c r="AG14" s="302"/>
      <c r="AH14" s="302"/>
      <c r="AI14" s="302"/>
      <c r="AJ14" s="302"/>
      <c r="AK14" s="302"/>
      <c r="AL14" s="302"/>
      <c r="AM14" s="302"/>
      <c r="AN14" s="294" t="s">
        <v>55</v>
      </c>
      <c r="AO14" s="294"/>
      <c r="AP14" s="295"/>
      <c r="AQ14" s="293" t="s">
        <v>74</v>
      </c>
      <c r="AR14" s="294"/>
      <c r="AS14" s="295"/>
      <c r="AT14" s="293" t="s">
        <v>75</v>
      </c>
      <c r="AU14" s="294"/>
      <c r="AV14" s="295"/>
      <c r="AW14" s="293" t="s">
        <v>76</v>
      </c>
      <c r="AX14" s="294"/>
      <c r="AY14" s="295"/>
      <c r="AZ14" s="293" t="s">
        <v>77</v>
      </c>
      <c r="BA14" s="294"/>
      <c r="BB14" s="295"/>
      <c r="BC14" s="293" t="s">
        <v>78</v>
      </c>
      <c r="BD14" s="294"/>
      <c r="BE14" s="295"/>
      <c r="BF14" s="293" t="s">
        <v>79</v>
      </c>
      <c r="BG14" s="294"/>
      <c r="BH14" s="296"/>
      <c r="BJ14" s="18"/>
    </row>
    <row r="15" spans="1:62" ht="12.75" customHeight="1" thickBot="1" x14ac:dyDescent="0.25">
      <c r="A15" s="263"/>
      <c r="B15" s="264"/>
      <c r="C15" s="264"/>
      <c r="D15" s="264"/>
      <c r="E15" s="265"/>
      <c r="F15" s="268" t="str">
        <f>IF(A12=0,"",A12)</f>
        <v/>
      </c>
      <c r="G15" s="271"/>
      <c r="H15" s="271"/>
      <c r="I15" s="305"/>
      <c r="J15" s="268" t="str">
        <f>IF(A15=0,"",A15/F15)</f>
        <v/>
      </c>
      <c r="K15" s="269"/>
      <c r="L15" s="270"/>
      <c r="M15" s="268" t="str">
        <f>IF(A15=0,"",IF(J15&lt;0.05,10,IF(J15&lt;0.1401,9-((J15-0.05)/0.09),IF(J15&lt;0.2901,7.9-((J15-0.15)/0.14*1.9),IF(J15&lt;0.4901,5.9-((J15-0.3)/0.19*1.9),IF(J15&lt;0.8901,3.9-((J15-0.5)/0.39*1.9),IF(J15&lt;1.01,1.9-((J15-0.9)/0.1*0.9),1)))))))</f>
        <v/>
      </c>
      <c r="N15" s="271"/>
      <c r="O15" s="271"/>
      <c r="P15" s="272"/>
      <c r="Q15" s="273" t="str">
        <f>IF(A15=0,"",IF(M15&lt;2,"Very Low",IF(M15&lt;4,"Low",IF(M15&lt;6,"Moderate",IF(M15&lt;8,"High",IF(M15&lt;10,"Very High",IF(M15&gt;=10,"Extreme")))))))</f>
        <v/>
      </c>
      <c r="R15" s="274"/>
      <c r="S15" s="274"/>
      <c r="T15" s="274"/>
      <c r="U15" s="275"/>
      <c r="V15" s="276"/>
      <c r="W15" s="306"/>
      <c r="X15" s="307"/>
      <c r="Y15" s="307"/>
      <c r="Z15" s="307"/>
      <c r="AA15" s="307"/>
      <c r="AB15" s="308"/>
      <c r="AC15" s="38"/>
      <c r="AD15" s="38"/>
      <c r="AE15" s="247"/>
      <c r="AF15" s="303"/>
      <c r="AG15" s="304"/>
      <c r="AH15" s="304"/>
      <c r="AI15" s="304"/>
      <c r="AJ15" s="304"/>
      <c r="AK15" s="304"/>
      <c r="AL15" s="304"/>
      <c r="AM15" s="304"/>
      <c r="AN15" s="297" t="s">
        <v>56</v>
      </c>
      <c r="AO15" s="297"/>
      <c r="AP15" s="298"/>
      <c r="AQ15" s="299" t="s">
        <v>67</v>
      </c>
      <c r="AR15" s="297"/>
      <c r="AS15" s="298"/>
      <c r="AT15" s="299" t="s">
        <v>68</v>
      </c>
      <c r="AU15" s="297"/>
      <c r="AV15" s="298"/>
      <c r="AW15" s="299" t="s">
        <v>69</v>
      </c>
      <c r="AX15" s="297"/>
      <c r="AY15" s="298"/>
      <c r="AZ15" s="299" t="s">
        <v>70</v>
      </c>
      <c r="BA15" s="297"/>
      <c r="BB15" s="298"/>
      <c r="BC15" s="299" t="s">
        <v>71</v>
      </c>
      <c r="BD15" s="297"/>
      <c r="BE15" s="298"/>
      <c r="BF15" s="299">
        <v>10</v>
      </c>
      <c r="BG15" s="297"/>
      <c r="BH15" s="300"/>
      <c r="BJ15" s="18"/>
    </row>
    <row r="16" spans="1:62" ht="12.75" customHeight="1" x14ac:dyDescent="0.25">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47"/>
      <c r="AF16" s="301" t="s">
        <v>80</v>
      </c>
      <c r="AG16" s="302"/>
      <c r="AH16" s="302"/>
      <c r="AI16" s="302"/>
      <c r="AJ16" s="302"/>
      <c r="AK16" s="302"/>
      <c r="AL16" s="302"/>
      <c r="AM16" s="302"/>
      <c r="AN16" s="294" t="s">
        <v>55</v>
      </c>
      <c r="AO16" s="294"/>
      <c r="AP16" s="295"/>
      <c r="AQ16" s="293" t="s">
        <v>81</v>
      </c>
      <c r="AR16" s="294"/>
      <c r="AS16" s="295"/>
      <c r="AT16" s="293" t="s">
        <v>82</v>
      </c>
      <c r="AU16" s="294"/>
      <c r="AV16" s="295"/>
      <c r="AW16" s="293" t="s">
        <v>83</v>
      </c>
      <c r="AX16" s="294"/>
      <c r="AY16" s="295"/>
      <c r="AZ16" s="293" t="s">
        <v>84</v>
      </c>
      <c r="BA16" s="294"/>
      <c r="BB16" s="295"/>
      <c r="BC16" s="293" t="s">
        <v>85</v>
      </c>
      <c r="BD16" s="333"/>
      <c r="BE16" s="334"/>
      <c r="BF16" s="293" t="s">
        <v>86</v>
      </c>
      <c r="BG16" s="294"/>
      <c r="BH16" s="296"/>
      <c r="BJ16" s="18"/>
    </row>
    <row r="17" spans="1:64" ht="12.75" customHeight="1" x14ac:dyDescent="0.25">
      <c r="A17" s="318" t="s">
        <v>87</v>
      </c>
      <c r="B17" s="319"/>
      <c r="C17" s="319"/>
      <c r="D17" s="319"/>
      <c r="E17" s="320"/>
      <c r="F17" s="324" t="s">
        <v>73</v>
      </c>
      <c r="G17" s="319"/>
      <c r="H17" s="319"/>
      <c r="I17" s="320"/>
      <c r="J17" s="309" t="s">
        <v>55</v>
      </c>
      <c r="K17" s="310"/>
      <c r="L17" s="326"/>
      <c r="M17" s="309" t="s">
        <v>56</v>
      </c>
      <c r="N17" s="328"/>
      <c r="O17" s="328"/>
      <c r="P17" s="329"/>
      <c r="Q17" s="324" t="s">
        <v>57</v>
      </c>
      <c r="R17" s="319"/>
      <c r="S17" s="319"/>
      <c r="T17" s="319"/>
      <c r="U17" s="319"/>
      <c r="V17" s="320"/>
      <c r="W17" s="309" t="s">
        <v>58</v>
      </c>
      <c r="X17" s="310"/>
      <c r="Y17" s="310"/>
      <c r="Z17" s="310"/>
      <c r="AA17" s="310"/>
      <c r="AB17" s="311"/>
      <c r="AC17" s="34"/>
      <c r="AD17" s="34"/>
      <c r="AE17" s="247"/>
      <c r="AF17" s="303"/>
      <c r="AG17" s="304"/>
      <c r="AH17" s="304"/>
      <c r="AI17" s="304"/>
      <c r="AJ17" s="304"/>
      <c r="AK17" s="304"/>
      <c r="AL17" s="304"/>
      <c r="AM17" s="304"/>
      <c r="AN17" s="297" t="s">
        <v>56</v>
      </c>
      <c r="AO17" s="297"/>
      <c r="AP17" s="298"/>
      <c r="AQ17" s="299" t="s">
        <v>67</v>
      </c>
      <c r="AR17" s="297"/>
      <c r="AS17" s="298"/>
      <c r="AT17" s="299" t="s">
        <v>68</v>
      </c>
      <c r="AU17" s="297"/>
      <c r="AV17" s="298"/>
      <c r="AW17" s="299" t="s">
        <v>69</v>
      </c>
      <c r="AX17" s="297"/>
      <c r="AY17" s="298"/>
      <c r="AZ17" s="299" t="s">
        <v>70</v>
      </c>
      <c r="BA17" s="297"/>
      <c r="BB17" s="298"/>
      <c r="BC17" s="299" t="s">
        <v>71</v>
      </c>
      <c r="BD17" s="297"/>
      <c r="BE17" s="298"/>
      <c r="BF17" s="299">
        <v>10</v>
      </c>
      <c r="BG17" s="297"/>
      <c r="BH17" s="300"/>
      <c r="BJ17" s="18"/>
    </row>
    <row r="18" spans="1:64" ht="12.75" customHeight="1" x14ac:dyDescent="0.25">
      <c r="A18" s="321"/>
      <c r="B18" s="322"/>
      <c r="C18" s="322"/>
      <c r="D18" s="322"/>
      <c r="E18" s="323"/>
      <c r="F18" s="325"/>
      <c r="G18" s="322"/>
      <c r="H18" s="322"/>
      <c r="I18" s="323"/>
      <c r="J18" s="312"/>
      <c r="K18" s="313"/>
      <c r="L18" s="327"/>
      <c r="M18" s="330"/>
      <c r="N18" s="331"/>
      <c r="O18" s="331"/>
      <c r="P18" s="332"/>
      <c r="Q18" s="325"/>
      <c r="R18" s="322"/>
      <c r="S18" s="322"/>
      <c r="T18" s="322"/>
      <c r="U18" s="322"/>
      <c r="V18" s="323"/>
      <c r="W18" s="312"/>
      <c r="X18" s="313"/>
      <c r="Y18" s="313"/>
      <c r="Z18" s="313"/>
      <c r="AA18" s="313"/>
      <c r="AB18" s="314"/>
      <c r="AC18" s="34"/>
      <c r="AD18" s="34"/>
      <c r="AE18" s="247"/>
      <c r="AF18" s="301" t="s">
        <v>88</v>
      </c>
      <c r="AG18" s="302"/>
      <c r="AH18" s="302"/>
      <c r="AI18" s="302"/>
      <c r="AJ18" s="302"/>
      <c r="AK18" s="302"/>
      <c r="AL18" s="302"/>
      <c r="AM18" s="302"/>
      <c r="AN18" s="294" t="s">
        <v>55</v>
      </c>
      <c r="AO18" s="294"/>
      <c r="AP18" s="295"/>
      <c r="AQ18" s="293" t="s">
        <v>89</v>
      </c>
      <c r="AR18" s="294"/>
      <c r="AS18" s="295"/>
      <c r="AT18" s="293" t="s">
        <v>90</v>
      </c>
      <c r="AU18" s="294"/>
      <c r="AV18" s="295"/>
      <c r="AW18" s="293" t="s">
        <v>91</v>
      </c>
      <c r="AX18" s="294"/>
      <c r="AY18" s="295"/>
      <c r="AZ18" s="293" t="s">
        <v>92</v>
      </c>
      <c r="BA18" s="294"/>
      <c r="BB18" s="295"/>
      <c r="BC18" s="293" t="s">
        <v>93</v>
      </c>
      <c r="BD18" s="294"/>
      <c r="BE18" s="295"/>
      <c r="BF18" s="293" t="s">
        <v>94</v>
      </c>
      <c r="BG18" s="294"/>
      <c r="BH18" s="296"/>
      <c r="BJ18" s="18"/>
    </row>
    <row r="19" spans="1:64" ht="12.75" customHeight="1" thickBot="1" x14ac:dyDescent="0.25">
      <c r="A19" s="263"/>
      <c r="B19" s="264"/>
      <c r="C19" s="264"/>
      <c r="D19" s="264"/>
      <c r="E19" s="265"/>
      <c r="F19" s="268" t="str">
        <f>J15</f>
        <v/>
      </c>
      <c r="G19" s="271"/>
      <c r="H19" s="271"/>
      <c r="I19" s="305"/>
      <c r="J19" s="268" t="str">
        <f>IF(A19=0,"",A19*F19)</f>
        <v/>
      </c>
      <c r="K19" s="269"/>
      <c r="L19" s="270"/>
      <c r="M19" s="273" t="str">
        <f>IF(A19=0,"",IF(J19&lt;5,10,IF(J19&lt;14.01,9-(J19-5)/9,IF(J19&lt;29.01,7.9-((J19-15)/14*1.9),IF(J19&lt;54.01,5.9-((J19-30)/24*1.9),IF(J19&lt;79.01,3.9-((J19-55)/24*1.9),IF(J19&lt;100.01,1.9-((J19-80)/20*0.9),1)))))))</f>
        <v/>
      </c>
      <c r="N19" s="274"/>
      <c r="O19" s="274"/>
      <c r="P19" s="315"/>
      <c r="Q19" s="273" t="str">
        <f>IF(A19=0,"",IF(M19&lt;2,"Very Low",IF(M19&lt;4,"Low",IF(M19&lt;6,"Moderate",IF(M19&lt;8,"High",IF(M19&lt;10,"Very High",IF(M19&gt;=10,"Extreme")))))))</f>
        <v/>
      </c>
      <c r="R19" s="274"/>
      <c r="S19" s="274"/>
      <c r="T19" s="274"/>
      <c r="U19" s="275"/>
      <c r="V19" s="276"/>
      <c r="W19" s="306"/>
      <c r="X19" s="307"/>
      <c r="Y19" s="307"/>
      <c r="Z19" s="307"/>
      <c r="AA19" s="307"/>
      <c r="AB19" s="308"/>
      <c r="AC19" s="38"/>
      <c r="AD19" s="38"/>
      <c r="AE19" s="247"/>
      <c r="AF19" s="303"/>
      <c r="AG19" s="304"/>
      <c r="AH19" s="304"/>
      <c r="AI19" s="304"/>
      <c r="AJ19" s="304"/>
      <c r="AK19" s="304"/>
      <c r="AL19" s="304"/>
      <c r="AM19" s="304"/>
      <c r="AN19" s="297" t="s">
        <v>56</v>
      </c>
      <c r="AO19" s="297"/>
      <c r="AP19" s="298"/>
      <c r="AQ19" s="299" t="s">
        <v>67</v>
      </c>
      <c r="AR19" s="297"/>
      <c r="AS19" s="298"/>
      <c r="AT19" s="299" t="s">
        <v>68</v>
      </c>
      <c r="AU19" s="297"/>
      <c r="AV19" s="298"/>
      <c r="AW19" s="299" t="s">
        <v>69</v>
      </c>
      <c r="AX19" s="297"/>
      <c r="AY19" s="298"/>
      <c r="AZ19" s="299" t="s">
        <v>70</v>
      </c>
      <c r="BA19" s="297"/>
      <c r="BB19" s="298"/>
      <c r="BC19" s="299" t="s">
        <v>71</v>
      </c>
      <c r="BD19" s="297"/>
      <c r="BE19" s="298"/>
      <c r="BF19" s="299">
        <v>10</v>
      </c>
      <c r="BG19" s="297"/>
      <c r="BH19" s="300"/>
      <c r="BJ19" s="18"/>
    </row>
    <row r="20" spans="1:64" ht="12.75" customHeight="1" x14ac:dyDescent="0.25">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47"/>
      <c r="AF20" s="301" t="s">
        <v>95</v>
      </c>
      <c r="AG20" s="302"/>
      <c r="AH20" s="302"/>
      <c r="AI20" s="302"/>
      <c r="AJ20" s="302"/>
      <c r="AK20" s="302"/>
      <c r="AL20" s="302"/>
      <c r="AM20" s="302"/>
      <c r="AN20" s="294" t="s">
        <v>55</v>
      </c>
      <c r="AO20" s="294"/>
      <c r="AP20" s="295"/>
      <c r="AQ20" s="293" t="s">
        <v>81</v>
      </c>
      <c r="AR20" s="294"/>
      <c r="AS20" s="295"/>
      <c r="AT20" s="293" t="s">
        <v>82</v>
      </c>
      <c r="AU20" s="294"/>
      <c r="AV20" s="295"/>
      <c r="AW20" s="293" t="s">
        <v>83</v>
      </c>
      <c r="AX20" s="294"/>
      <c r="AY20" s="295"/>
      <c r="AZ20" s="293" t="s">
        <v>84</v>
      </c>
      <c r="BA20" s="294"/>
      <c r="BB20" s="295"/>
      <c r="BC20" s="293" t="s">
        <v>96</v>
      </c>
      <c r="BD20" s="294"/>
      <c r="BE20" s="295"/>
      <c r="BF20" s="293" t="s">
        <v>97</v>
      </c>
      <c r="BG20" s="294"/>
      <c r="BH20" s="296"/>
      <c r="BJ20" s="18"/>
    </row>
    <row r="21" spans="1:64" ht="12.75" customHeight="1" thickBot="1" x14ac:dyDescent="0.3">
      <c r="A21" s="282" t="s">
        <v>98</v>
      </c>
      <c r="B21" s="283"/>
      <c r="C21" s="283"/>
      <c r="D21" s="283"/>
      <c r="E21" s="284"/>
      <c r="F21" s="122"/>
      <c r="G21" s="127"/>
      <c r="H21" s="127"/>
      <c r="I21" s="127"/>
      <c r="J21" s="127"/>
      <c r="K21" s="127"/>
      <c r="L21" s="46"/>
      <c r="M21" s="285" t="s">
        <v>56</v>
      </c>
      <c r="N21" s="283"/>
      <c r="O21" s="283"/>
      <c r="P21" s="316"/>
      <c r="Q21" s="289" t="s">
        <v>57</v>
      </c>
      <c r="R21" s="290"/>
      <c r="S21" s="290"/>
      <c r="T21" s="290"/>
      <c r="U21" s="290"/>
      <c r="V21" s="291"/>
      <c r="W21" s="285" t="s">
        <v>58</v>
      </c>
      <c r="X21" s="287"/>
      <c r="Y21" s="287"/>
      <c r="Z21" s="287"/>
      <c r="AA21" s="287"/>
      <c r="AB21" s="292"/>
      <c r="AC21" s="34"/>
      <c r="AD21" s="34"/>
      <c r="AE21" s="247"/>
      <c r="AF21" s="343"/>
      <c r="AG21" s="344"/>
      <c r="AH21" s="344"/>
      <c r="AI21" s="344"/>
      <c r="AJ21" s="344"/>
      <c r="AK21" s="344"/>
      <c r="AL21" s="344"/>
      <c r="AM21" s="344"/>
      <c r="AN21" s="336" t="s">
        <v>56</v>
      </c>
      <c r="AO21" s="336"/>
      <c r="AP21" s="337"/>
      <c r="AQ21" s="335" t="s">
        <v>67</v>
      </c>
      <c r="AR21" s="336"/>
      <c r="AS21" s="337"/>
      <c r="AT21" s="335" t="s">
        <v>68</v>
      </c>
      <c r="AU21" s="336"/>
      <c r="AV21" s="337"/>
      <c r="AW21" s="335" t="s">
        <v>69</v>
      </c>
      <c r="AX21" s="336"/>
      <c r="AY21" s="337"/>
      <c r="AZ21" s="335" t="s">
        <v>70</v>
      </c>
      <c r="BA21" s="336"/>
      <c r="BB21" s="337"/>
      <c r="BC21" s="335" t="s">
        <v>71</v>
      </c>
      <c r="BD21" s="336"/>
      <c r="BE21" s="337"/>
      <c r="BF21" s="335">
        <v>10</v>
      </c>
      <c r="BG21" s="336"/>
      <c r="BH21" s="338"/>
      <c r="BJ21" s="18"/>
    </row>
    <row r="22" spans="1:64" ht="12.75" customHeight="1" thickBot="1" x14ac:dyDescent="0.25">
      <c r="A22" s="263"/>
      <c r="B22" s="264"/>
      <c r="C22" s="264"/>
      <c r="D22" s="264"/>
      <c r="E22" s="265"/>
      <c r="F22" s="47"/>
      <c r="G22" s="126"/>
      <c r="H22" s="126"/>
      <c r="I22" s="126"/>
      <c r="J22" s="126"/>
      <c r="K22" s="126"/>
      <c r="L22" s="49"/>
      <c r="M22" s="339" t="str">
        <f>IF(A22=0,"",IF(A22&gt;119,10,IF(A22&gt;90.99,(A22-91)/28+8,IF(A22&gt;80.99,(A22-81)/9*1.9+6,IF(A22&gt;60.99,(A22-61)/19*1.9+4,IF(A22&gt;20.99,(A22-21)/39*1.9+2,IF(A22&gt;0,(A22-0)/20*0.9+1,1)))))))</f>
        <v/>
      </c>
      <c r="N22" s="340"/>
      <c r="O22" s="340"/>
      <c r="P22" s="315"/>
      <c r="Q22" s="273" t="str">
        <f>IF(A22=0,"",IF(M22&lt;2,"Very Low",IF(M22&lt;4,"Low",IF(M22&lt;6,"Moderate",IF(M22&lt;8,"High",IF(M22&lt;10,"Very High",IF(M22&gt;=10,"Extreme")))))))</f>
        <v/>
      </c>
      <c r="R22" s="274"/>
      <c r="S22" s="274"/>
      <c r="T22" s="274"/>
      <c r="U22" s="275"/>
      <c r="V22" s="276"/>
      <c r="W22" s="306"/>
      <c r="X22" s="307"/>
      <c r="Y22" s="307"/>
      <c r="Z22" s="307"/>
      <c r="AA22" s="307"/>
      <c r="AB22" s="308"/>
      <c r="AC22" s="38"/>
      <c r="AD22" s="38"/>
      <c r="AE22" s="247"/>
      <c r="AF22" s="248" t="s">
        <v>99</v>
      </c>
      <c r="AG22" s="248"/>
      <c r="AH22" s="248"/>
      <c r="AI22" s="248"/>
      <c r="AJ22" s="248"/>
      <c r="AK22" s="248"/>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2"/>
      <c r="BJ22" s="18"/>
    </row>
    <row r="23" spans="1:64" ht="12.75" customHeight="1" x14ac:dyDescent="0.2">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2" t="s">
        <v>100</v>
      </c>
      <c r="AF23" s="354" t="s">
        <v>101</v>
      </c>
      <c r="AG23" s="355"/>
      <c r="AH23" s="356"/>
      <c r="AI23" s="356"/>
      <c r="AJ23" s="356"/>
      <c r="AK23" s="356"/>
      <c r="AL23" s="200"/>
      <c r="AM23" s="357"/>
      <c r="AN23" s="358" t="s">
        <v>102</v>
      </c>
      <c r="AO23" s="200"/>
      <c r="AP23" s="200"/>
      <c r="AQ23" s="200"/>
      <c r="AR23" s="200"/>
      <c r="AS23" s="200"/>
      <c r="AT23" s="200"/>
      <c r="AU23" s="200"/>
      <c r="AV23" s="200"/>
      <c r="AW23" s="200"/>
      <c r="AX23" s="200"/>
      <c r="AY23" s="200"/>
      <c r="AZ23" s="200"/>
      <c r="BA23" s="200"/>
      <c r="BB23" s="200"/>
      <c r="BC23" s="200"/>
      <c r="BD23" s="200"/>
      <c r="BE23" s="200"/>
      <c r="BF23" s="200"/>
      <c r="BG23" s="200"/>
      <c r="BH23" s="201"/>
      <c r="BJ23" s="18"/>
    </row>
    <row r="24" spans="1:64" ht="12.75" customHeight="1" x14ac:dyDescent="0.2">
      <c r="A24" s="318" t="s">
        <v>103</v>
      </c>
      <c r="B24" s="319"/>
      <c r="C24" s="319"/>
      <c r="D24" s="319"/>
      <c r="E24" s="320"/>
      <c r="F24" s="123"/>
      <c r="G24" s="124"/>
      <c r="H24" s="124"/>
      <c r="I24" s="52"/>
      <c r="J24" s="52"/>
      <c r="K24" s="52"/>
      <c r="L24" s="53"/>
      <c r="M24" s="309" t="s">
        <v>56</v>
      </c>
      <c r="N24" s="328"/>
      <c r="O24" s="328"/>
      <c r="P24" s="329"/>
      <c r="Q24" s="324" t="s">
        <v>57</v>
      </c>
      <c r="R24" s="319"/>
      <c r="S24" s="319"/>
      <c r="T24" s="319"/>
      <c r="U24" s="319"/>
      <c r="V24" s="320"/>
      <c r="W24" s="309" t="s">
        <v>58</v>
      </c>
      <c r="X24" s="310"/>
      <c r="Y24" s="310"/>
      <c r="Z24" s="310"/>
      <c r="AA24" s="310"/>
      <c r="AB24" s="311"/>
      <c r="AC24" s="34"/>
      <c r="AD24" s="34"/>
      <c r="AE24" s="352"/>
      <c r="AF24" s="348" t="s">
        <v>104</v>
      </c>
      <c r="AG24" s="349"/>
      <c r="AH24" s="346"/>
      <c r="AI24" s="346"/>
      <c r="AJ24" s="346"/>
      <c r="AK24" s="346"/>
      <c r="AL24" s="346"/>
      <c r="AM24" s="350"/>
      <c r="AN24" s="345" t="s">
        <v>105</v>
      </c>
      <c r="AO24" s="346"/>
      <c r="AP24" s="346"/>
      <c r="AQ24" s="346"/>
      <c r="AR24" s="346"/>
      <c r="AS24" s="346"/>
      <c r="AT24" s="346"/>
      <c r="AU24" s="346"/>
      <c r="AV24" s="346"/>
      <c r="AW24" s="346"/>
      <c r="AX24" s="346"/>
      <c r="AY24" s="346"/>
      <c r="AZ24" s="346"/>
      <c r="BA24" s="346"/>
      <c r="BB24" s="346"/>
      <c r="BC24" s="346"/>
      <c r="BD24" s="346"/>
      <c r="BE24" s="346"/>
      <c r="BF24" s="346"/>
      <c r="BG24" s="346"/>
      <c r="BH24" s="347"/>
      <c r="BJ24" s="18"/>
    </row>
    <row r="25" spans="1:64" ht="12.75" customHeight="1" x14ac:dyDescent="0.2">
      <c r="A25" s="321"/>
      <c r="B25" s="322"/>
      <c r="C25" s="322"/>
      <c r="D25" s="322"/>
      <c r="E25" s="323"/>
      <c r="F25" s="54"/>
      <c r="G25" s="55"/>
      <c r="H25" s="55"/>
      <c r="I25" s="55"/>
      <c r="J25" s="55"/>
      <c r="K25" s="55"/>
      <c r="L25" s="56"/>
      <c r="M25" s="330"/>
      <c r="N25" s="331"/>
      <c r="O25" s="331"/>
      <c r="P25" s="332"/>
      <c r="Q25" s="325"/>
      <c r="R25" s="322"/>
      <c r="S25" s="322"/>
      <c r="T25" s="322"/>
      <c r="U25" s="322"/>
      <c r="V25" s="323"/>
      <c r="W25" s="312"/>
      <c r="X25" s="313"/>
      <c r="Y25" s="313"/>
      <c r="Z25" s="313"/>
      <c r="AA25" s="313"/>
      <c r="AB25" s="314"/>
      <c r="AC25" s="34"/>
      <c r="AD25" s="34"/>
      <c r="AE25" s="352"/>
      <c r="AF25" s="348" t="s">
        <v>106</v>
      </c>
      <c r="AG25" s="349"/>
      <c r="AH25" s="287"/>
      <c r="AI25" s="287"/>
      <c r="AJ25" s="287"/>
      <c r="AK25" s="287"/>
      <c r="AL25" s="346"/>
      <c r="AM25" s="350"/>
      <c r="AN25" s="345" t="s">
        <v>107</v>
      </c>
      <c r="AO25" s="346"/>
      <c r="AP25" s="346"/>
      <c r="AQ25" s="346"/>
      <c r="AR25" s="346"/>
      <c r="AS25" s="346"/>
      <c r="AT25" s="346"/>
      <c r="AU25" s="346"/>
      <c r="AV25" s="346"/>
      <c r="AW25" s="346"/>
      <c r="AX25" s="346"/>
      <c r="AY25" s="346"/>
      <c r="AZ25" s="346"/>
      <c r="BA25" s="346"/>
      <c r="BB25" s="346"/>
      <c r="BC25" s="346"/>
      <c r="BD25" s="346"/>
      <c r="BE25" s="346"/>
      <c r="BF25" s="346"/>
      <c r="BG25" s="346"/>
      <c r="BH25" s="347"/>
      <c r="BJ25" s="18"/>
    </row>
    <row r="26" spans="1:64" ht="12.75" customHeight="1" thickBot="1" x14ac:dyDescent="0.25">
      <c r="A26" s="263"/>
      <c r="B26" s="264"/>
      <c r="C26" s="264"/>
      <c r="D26" s="264"/>
      <c r="E26" s="265"/>
      <c r="F26" s="47"/>
      <c r="G26" s="126"/>
      <c r="H26" s="126"/>
      <c r="I26" s="126"/>
      <c r="J26" s="126"/>
      <c r="K26" s="126"/>
      <c r="L26" s="49"/>
      <c r="M26" s="268" t="str">
        <f>IF(A26=0,"",IF(A26&lt;10,10,IF(A26&lt;15.01,9-((A26-10)/5),IF(A26&lt;29.01,7.9-((A26-15)/14*1.9),IF(A26&lt;54.01,5.9-((A26-30)/24*1.9),IF(A26&lt;79.01,3.9-((A26-55)/24*1.9),IF(A26&lt;100.01,1.9-((A26-80)/20*0.9),1)))))))</f>
        <v/>
      </c>
      <c r="N26" s="271"/>
      <c r="O26" s="271"/>
      <c r="P26" s="272"/>
      <c r="Q26" s="273" t="str">
        <f>IF(A26=0,"",IF(M26&lt;2,"Very Low",IF(M26&lt;4,"Low",IF(M26&lt;6,"Moderate",IF(M26&lt;8,"High",IF(M26&lt;10,"Very High",IF(M26&gt;=10,"Extreme")))))))</f>
        <v/>
      </c>
      <c r="R26" s="274"/>
      <c r="S26" s="274"/>
      <c r="T26" s="274"/>
      <c r="U26" s="275"/>
      <c r="V26" s="276"/>
      <c r="W26" s="306"/>
      <c r="X26" s="307"/>
      <c r="Y26" s="307"/>
      <c r="Z26" s="307"/>
      <c r="AA26" s="307"/>
      <c r="AB26" s="308"/>
      <c r="AC26" s="38"/>
      <c r="AD26" s="38"/>
      <c r="AE26" s="352"/>
      <c r="AF26" s="348" t="s">
        <v>108</v>
      </c>
      <c r="AG26" s="349"/>
      <c r="AH26" s="287"/>
      <c r="AI26" s="287"/>
      <c r="AJ26" s="287"/>
      <c r="AK26" s="287"/>
      <c r="AL26" s="346"/>
      <c r="AM26" s="350"/>
      <c r="AN26" s="351" t="s">
        <v>109</v>
      </c>
      <c r="AO26" s="346"/>
      <c r="AP26" s="346"/>
      <c r="AQ26" s="346"/>
      <c r="AR26" s="346"/>
      <c r="AS26" s="346"/>
      <c r="AT26" s="346"/>
      <c r="AU26" s="346"/>
      <c r="AV26" s="346"/>
      <c r="AW26" s="346"/>
      <c r="AX26" s="346"/>
      <c r="AY26" s="346"/>
      <c r="AZ26" s="346"/>
      <c r="BA26" s="346"/>
      <c r="BB26" s="346"/>
      <c r="BC26" s="346"/>
      <c r="BD26" s="346"/>
      <c r="BE26" s="346"/>
      <c r="BF26" s="346"/>
      <c r="BG26" s="346"/>
      <c r="BH26" s="347"/>
      <c r="BJ26" s="18"/>
    </row>
    <row r="27" spans="1:64" ht="12.75" customHeight="1" x14ac:dyDescent="0.2">
      <c r="A27" s="39"/>
      <c r="B27" s="40"/>
      <c r="C27" s="40"/>
      <c r="D27" s="40"/>
      <c r="E27" s="40"/>
      <c r="F27" s="57"/>
      <c r="G27" s="57"/>
      <c r="H27" s="57"/>
      <c r="I27" s="57"/>
      <c r="J27" s="57"/>
      <c r="K27" s="57"/>
      <c r="L27" s="58"/>
      <c r="M27" s="359" t="s">
        <v>110</v>
      </c>
      <c r="N27" s="360"/>
      <c r="O27" s="360"/>
      <c r="P27" s="361"/>
      <c r="Q27" s="362"/>
      <c r="R27" s="362"/>
      <c r="S27" s="362"/>
      <c r="T27" s="362"/>
      <c r="U27" s="362"/>
      <c r="V27" s="363"/>
      <c r="W27" s="285" t="s">
        <v>58</v>
      </c>
      <c r="X27" s="287"/>
      <c r="Y27" s="287"/>
      <c r="Z27" s="287"/>
      <c r="AA27" s="287"/>
      <c r="AB27" s="292"/>
      <c r="AC27" s="34"/>
      <c r="AD27" s="34"/>
      <c r="AE27" s="352"/>
      <c r="AF27" s="348" t="s">
        <v>111</v>
      </c>
      <c r="AG27" s="349"/>
      <c r="AH27" s="287"/>
      <c r="AI27" s="287"/>
      <c r="AJ27" s="287"/>
      <c r="AK27" s="287"/>
      <c r="AL27" s="346"/>
      <c r="AM27" s="350"/>
      <c r="AN27" s="351" t="s">
        <v>112</v>
      </c>
      <c r="AO27" s="346"/>
      <c r="AP27" s="346"/>
      <c r="AQ27" s="346"/>
      <c r="AR27" s="346"/>
      <c r="AS27" s="346"/>
      <c r="AT27" s="346"/>
      <c r="AU27" s="346"/>
      <c r="AV27" s="346"/>
      <c r="AW27" s="346"/>
      <c r="AX27" s="346"/>
      <c r="AY27" s="346"/>
      <c r="AZ27" s="346"/>
      <c r="BA27" s="346"/>
      <c r="BB27" s="346"/>
      <c r="BC27" s="346"/>
      <c r="BD27" s="346"/>
      <c r="BE27" s="346"/>
      <c r="BF27" s="346"/>
      <c r="BG27" s="346"/>
      <c r="BH27" s="347"/>
      <c r="BJ27" s="18"/>
    </row>
    <row r="28" spans="1:64" ht="12.75" customHeight="1" thickBot="1" x14ac:dyDescent="0.25">
      <c r="A28" s="59" t="s">
        <v>113</v>
      </c>
      <c r="B28" s="60"/>
      <c r="C28" s="60"/>
      <c r="D28" s="60"/>
      <c r="E28" s="61"/>
      <c r="F28" s="61"/>
      <c r="G28" s="61"/>
      <c r="H28" s="61"/>
      <c r="I28" s="61"/>
      <c r="J28" s="61"/>
      <c r="K28" s="61"/>
      <c r="L28" s="62"/>
      <c r="M28" s="266"/>
      <c r="N28" s="264"/>
      <c r="O28" s="264"/>
      <c r="P28" s="364"/>
      <c r="Q28" s="365"/>
      <c r="R28" s="365"/>
      <c r="S28" s="365"/>
      <c r="T28" s="365"/>
      <c r="U28" s="365"/>
      <c r="V28" s="366"/>
      <c r="W28" s="306"/>
      <c r="X28" s="307"/>
      <c r="Y28" s="307"/>
      <c r="Z28" s="307"/>
      <c r="AA28" s="307"/>
      <c r="AB28" s="308"/>
      <c r="AC28" s="38"/>
      <c r="AD28" s="38"/>
      <c r="AE28" s="352"/>
      <c r="AF28" s="348" t="s">
        <v>114</v>
      </c>
      <c r="AG28" s="349"/>
      <c r="AH28" s="287"/>
      <c r="AI28" s="287"/>
      <c r="AJ28" s="287"/>
      <c r="AK28" s="287"/>
      <c r="AL28" s="367"/>
      <c r="AM28" s="368"/>
      <c r="AN28" s="345" t="s">
        <v>115</v>
      </c>
      <c r="AO28" s="346"/>
      <c r="AP28" s="346"/>
      <c r="AQ28" s="346"/>
      <c r="AR28" s="346"/>
      <c r="AS28" s="346"/>
      <c r="AT28" s="346"/>
      <c r="AU28" s="346"/>
      <c r="AV28" s="346"/>
      <c r="AW28" s="346"/>
      <c r="AX28" s="346"/>
      <c r="AY28" s="346"/>
      <c r="AZ28" s="346"/>
      <c r="BA28" s="346"/>
      <c r="BB28" s="346"/>
      <c r="BC28" s="346"/>
      <c r="BD28" s="346"/>
      <c r="BE28" s="346"/>
      <c r="BF28" s="346"/>
      <c r="BG28" s="346"/>
      <c r="BH28" s="347"/>
      <c r="BJ28" s="18"/>
    </row>
    <row r="29" spans="1:64" ht="12.75" customHeight="1" thickBot="1" x14ac:dyDescent="0.25">
      <c r="A29" s="39"/>
      <c r="B29" s="40"/>
      <c r="C29" s="40"/>
      <c r="D29" s="40"/>
      <c r="E29" s="40"/>
      <c r="F29" s="57"/>
      <c r="G29" s="57"/>
      <c r="H29" s="57"/>
      <c r="I29" s="57"/>
      <c r="J29" s="57"/>
      <c r="K29" s="57"/>
      <c r="L29" s="58"/>
      <c r="M29" s="359" t="s">
        <v>110</v>
      </c>
      <c r="N29" s="360"/>
      <c r="O29" s="360"/>
      <c r="P29" s="396"/>
      <c r="Q29" s="397"/>
      <c r="R29" s="362"/>
      <c r="S29" s="362"/>
      <c r="T29" s="362"/>
      <c r="U29" s="398"/>
      <c r="V29" s="399"/>
      <c r="W29" s="285" t="s">
        <v>58</v>
      </c>
      <c r="X29" s="287"/>
      <c r="Y29" s="287"/>
      <c r="Z29" s="287"/>
      <c r="AA29" s="287"/>
      <c r="AB29" s="292"/>
      <c r="AC29" s="34"/>
      <c r="AD29" s="34"/>
      <c r="AE29" s="352"/>
      <c r="AF29" s="400" t="s">
        <v>116</v>
      </c>
      <c r="AG29" s="401"/>
      <c r="AH29" s="402"/>
      <c r="AI29" s="402"/>
      <c r="AJ29" s="402"/>
      <c r="AK29" s="402"/>
      <c r="AL29" s="403"/>
      <c r="AM29" s="404"/>
      <c r="AN29" s="405" t="s">
        <v>117</v>
      </c>
      <c r="AO29" s="406"/>
      <c r="AP29" s="406"/>
      <c r="AQ29" s="406"/>
      <c r="AR29" s="406"/>
      <c r="AS29" s="406"/>
      <c r="AT29" s="406"/>
      <c r="AU29" s="406"/>
      <c r="AV29" s="406"/>
      <c r="AW29" s="406"/>
      <c r="AX29" s="406"/>
      <c r="AY29" s="406"/>
      <c r="AZ29" s="406"/>
      <c r="BA29" s="406"/>
      <c r="BB29" s="406"/>
      <c r="BC29" s="406"/>
      <c r="BD29" s="406"/>
      <c r="BE29" s="406"/>
      <c r="BF29" s="406"/>
      <c r="BG29" s="406"/>
      <c r="BH29" s="407"/>
      <c r="BJ29" s="18"/>
    </row>
    <row r="30" spans="1:64" ht="12.75" customHeight="1" thickBot="1" x14ac:dyDescent="0.25">
      <c r="A30" s="63" t="s">
        <v>118</v>
      </c>
      <c r="B30" s="64"/>
      <c r="C30" s="64"/>
      <c r="D30" s="64"/>
      <c r="E30" s="65"/>
      <c r="F30" s="65"/>
      <c r="G30" s="65"/>
      <c r="H30" s="65"/>
      <c r="I30" s="65"/>
      <c r="J30" s="65"/>
      <c r="K30" s="65"/>
      <c r="L30" s="66"/>
      <c r="M30" s="408"/>
      <c r="N30" s="409"/>
      <c r="O30" s="409"/>
      <c r="P30" s="410"/>
      <c r="Q30" s="309"/>
      <c r="R30" s="328"/>
      <c r="S30" s="328"/>
      <c r="T30" s="328"/>
      <c r="U30" s="411"/>
      <c r="V30" s="412"/>
      <c r="W30" s="306"/>
      <c r="X30" s="307"/>
      <c r="Y30" s="307"/>
      <c r="Z30" s="307"/>
      <c r="AA30" s="307"/>
      <c r="AB30" s="308"/>
      <c r="AC30" s="38"/>
      <c r="AD30" s="38"/>
      <c r="AE30" s="352"/>
      <c r="AF30" s="248" t="s">
        <v>119</v>
      </c>
      <c r="AG30" s="248"/>
      <c r="AH30" s="248"/>
      <c r="AI30" s="248"/>
      <c r="AJ30" s="248"/>
      <c r="AK30" s="248"/>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2"/>
      <c r="BJ30" s="18"/>
    </row>
    <row r="31" spans="1:64" ht="12.75" customHeight="1" thickTop="1" thickBot="1" x14ac:dyDescent="0.3">
      <c r="A31" s="421" t="s">
        <v>120</v>
      </c>
      <c r="B31" s="422"/>
      <c r="C31" s="422"/>
      <c r="D31" s="422"/>
      <c r="E31" s="423"/>
      <c r="F31" s="423"/>
      <c r="G31" s="423"/>
      <c r="H31" s="423"/>
      <c r="I31" s="423"/>
      <c r="J31" s="423"/>
      <c r="K31" s="423"/>
      <c r="L31" s="423"/>
      <c r="M31" s="424" t="str">
        <f>IF(A12=0,"",SUM(M11:P30))</f>
        <v/>
      </c>
      <c r="N31" s="424"/>
      <c r="O31" s="424"/>
      <c r="P31" s="425"/>
      <c r="Q31" s="369"/>
      <c r="R31" s="369"/>
      <c r="S31" s="369"/>
      <c r="T31" s="369"/>
      <c r="U31" s="370"/>
      <c r="V31" s="370"/>
      <c r="W31" s="370"/>
      <c r="X31" s="370"/>
      <c r="Y31" s="370"/>
      <c r="Z31" s="370"/>
      <c r="AA31" s="371"/>
      <c r="AB31" s="372"/>
      <c r="AC31" s="67"/>
      <c r="AD31" s="67"/>
      <c r="AE31" s="353"/>
      <c r="AF31" s="373" t="s">
        <v>121</v>
      </c>
      <c r="AG31" s="374"/>
      <c r="AH31" s="374"/>
      <c r="AI31" s="374"/>
      <c r="AJ31" s="374"/>
      <c r="AK31" s="374"/>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75"/>
      <c r="BH31" s="376"/>
      <c r="BJ31" s="18"/>
    </row>
    <row r="32" spans="1:64" s="19" customFormat="1" ht="12.75" customHeight="1" thickBot="1" x14ac:dyDescent="0.3">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25">
      <c r="A33" s="377" t="s">
        <v>122</v>
      </c>
      <c r="B33" s="356"/>
      <c r="C33" s="356"/>
      <c r="D33" s="356"/>
      <c r="E33" s="356"/>
      <c r="F33" s="356"/>
      <c r="G33" s="356"/>
      <c r="H33" s="356"/>
      <c r="I33" s="356"/>
      <c r="J33" s="356"/>
      <c r="K33" s="356"/>
      <c r="L33" s="356"/>
      <c r="M33" s="378"/>
      <c r="N33" s="70"/>
      <c r="O33" s="20"/>
      <c r="P33" s="20"/>
      <c r="Q33" s="20"/>
      <c r="R33" s="20"/>
      <c r="S33" s="20"/>
      <c r="AH33" s="19"/>
      <c r="AO33" s="18"/>
      <c r="AP33" s="379"/>
      <c r="AQ33" s="183"/>
      <c r="AR33" s="183"/>
      <c r="AS33" s="183"/>
      <c r="AT33" s="183"/>
      <c r="AU33" s="183"/>
      <c r="AV33" s="183"/>
      <c r="AW33" s="183"/>
      <c r="AX33" s="183"/>
      <c r="AY33" s="183"/>
      <c r="AZ33" s="183"/>
      <c r="BA33" s="183"/>
      <c r="BB33" s="183"/>
      <c r="BC33" s="183"/>
      <c r="BD33" s="183"/>
      <c r="BE33" s="183"/>
      <c r="BF33" s="183"/>
      <c r="BG33" s="183"/>
      <c r="BH33" s="183"/>
      <c r="BI33" s="71"/>
    </row>
    <row r="34" spans="1:61" ht="12.75" customHeight="1" x14ac:dyDescent="0.25">
      <c r="A34" s="384" t="s">
        <v>123</v>
      </c>
      <c r="B34" s="310"/>
      <c r="C34" s="310"/>
      <c r="D34" s="326"/>
      <c r="E34" s="388" t="s">
        <v>124</v>
      </c>
      <c r="F34" s="388"/>
      <c r="G34" s="388"/>
      <c r="H34" s="389"/>
      <c r="I34" s="391" t="s">
        <v>58</v>
      </c>
      <c r="J34" s="310"/>
      <c r="K34" s="310"/>
      <c r="L34" s="310"/>
      <c r="M34" s="311"/>
      <c r="N34" s="70"/>
      <c r="O34" s="72"/>
      <c r="P34" s="20"/>
      <c r="Q34" s="20"/>
      <c r="R34" s="20"/>
      <c r="S34" s="20"/>
      <c r="AH34" s="19"/>
      <c r="AO34" s="18"/>
      <c r="AP34" s="380"/>
      <c r="AQ34" s="381"/>
      <c r="AR34" s="381"/>
      <c r="AS34" s="381"/>
      <c r="AT34" s="381"/>
      <c r="AU34" s="381"/>
      <c r="AV34" s="381"/>
      <c r="AW34" s="381"/>
      <c r="AX34" s="381"/>
      <c r="AY34" s="381"/>
      <c r="AZ34" s="381"/>
      <c r="BA34" s="381"/>
      <c r="BB34" s="381"/>
      <c r="BC34" s="381"/>
      <c r="BD34" s="381"/>
      <c r="BE34" s="381"/>
      <c r="BF34" s="381"/>
      <c r="BG34" s="381"/>
      <c r="BH34" s="381"/>
      <c r="BI34" s="71"/>
    </row>
    <row r="35" spans="1:61" ht="12.75" customHeight="1" thickBot="1" x14ac:dyDescent="0.3">
      <c r="A35" s="385"/>
      <c r="B35" s="386"/>
      <c r="C35" s="386"/>
      <c r="D35" s="387"/>
      <c r="E35" s="390"/>
      <c r="F35" s="390"/>
      <c r="G35" s="390"/>
      <c r="H35" s="390"/>
      <c r="I35" s="392"/>
      <c r="J35" s="386"/>
      <c r="K35" s="386"/>
      <c r="L35" s="386"/>
      <c r="M35" s="393"/>
      <c r="N35" s="70"/>
      <c r="O35" s="72"/>
      <c r="P35" s="20"/>
      <c r="Q35" s="20"/>
      <c r="R35" s="20"/>
      <c r="S35" s="20"/>
      <c r="T35" s="25"/>
      <c r="U35" s="25"/>
      <c r="V35" s="25"/>
      <c r="W35" s="25"/>
      <c r="X35" s="25"/>
      <c r="Y35" s="25"/>
      <c r="Z35" s="25"/>
      <c r="AH35" s="19"/>
      <c r="AO35" s="18"/>
      <c r="AP35" s="380"/>
      <c r="AQ35" s="381"/>
      <c r="AR35" s="381"/>
      <c r="AS35" s="381"/>
      <c r="AT35" s="381"/>
      <c r="AU35" s="381"/>
      <c r="AV35" s="381"/>
      <c r="AW35" s="381"/>
      <c r="AX35" s="381"/>
      <c r="AY35" s="381"/>
      <c r="AZ35" s="381"/>
      <c r="BA35" s="381"/>
      <c r="BB35" s="381"/>
      <c r="BC35" s="381"/>
      <c r="BD35" s="381"/>
      <c r="BE35" s="381"/>
      <c r="BF35" s="381"/>
      <c r="BG35" s="381"/>
      <c r="BH35" s="381"/>
      <c r="BI35" s="71"/>
    </row>
    <row r="36" spans="1:61" ht="12.75" customHeight="1" x14ac:dyDescent="0.25">
      <c r="A36" s="394"/>
      <c r="B36" s="395"/>
      <c r="C36" s="395"/>
      <c r="D36" s="395"/>
      <c r="E36" s="395"/>
      <c r="F36" s="395"/>
      <c r="G36" s="395"/>
      <c r="H36" s="395"/>
      <c r="I36" s="413"/>
      <c r="J36" s="414"/>
      <c r="K36" s="414"/>
      <c r="L36" s="414"/>
      <c r="M36" s="415"/>
      <c r="N36" s="73"/>
      <c r="O36" s="74"/>
      <c r="P36" s="74"/>
      <c r="Q36" s="74"/>
      <c r="R36" s="74"/>
      <c r="S36" s="74"/>
      <c r="AH36" s="19"/>
      <c r="AO36" s="18"/>
      <c r="AP36" s="380"/>
      <c r="AQ36" s="381"/>
      <c r="AR36" s="381"/>
      <c r="AS36" s="381"/>
      <c r="AT36" s="381"/>
      <c r="AU36" s="381"/>
      <c r="AV36" s="381"/>
      <c r="AW36" s="381"/>
      <c r="AX36" s="381"/>
      <c r="AY36" s="381"/>
      <c r="AZ36" s="381"/>
      <c r="BA36" s="381"/>
      <c r="BB36" s="381"/>
      <c r="BC36" s="381"/>
      <c r="BD36" s="381"/>
      <c r="BE36" s="381"/>
      <c r="BF36" s="381"/>
      <c r="BG36" s="381"/>
      <c r="BH36" s="381"/>
      <c r="BI36" s="71"/>
    </row>
    <row r="37" spans="1:61" ht="12.75" customHeight="1" x14ac:dyDescent="0.25">
      <c r="A37" s="416"/>
      <c r="B37" s="417"/>
      <c r="C37" s="417"/>
      <c r="D37" s="417"/>
      <c r="E37" s="417"/>
      <c r="F37" s="417"/>
      <c r="G37" s="417"/>
      <c r="H37" s="417"/>
      <c r="I37" s="418"/>
      <c r="J37" s="419"/>
      <c r="K37" s="419"/>
      <c r="L37" s="419"/>
      <c r="M37" s="420"/>
      <c r="N37" s="73"/>
      <c r="O37" s="74"/>
      <c r="P37" s="74"/>
      <c r="Q37" s="74"/>
      <c r="R37" s="74"/>
      <c r="S37" s="74"/>
      <c r="AH37" s="19"/>
      <c r="AO37" s="18"/>
      <c r="AP37" s="380"/>
      <c r="AQ37" s="381"/>
      <c r="AR37" s="381"/>
      <c r="AS37" s="381"/>
      <c r="AT37" s="381"/>
      <c r="AU37" s="381"/>
      <c r="AV37" s="381"/>
      <c r="AW37" s="381"/>
      <c r="AX37" s="381"/>
      <c r="AY37" s="381"/>
      <c r="AZ37" s="381"/>
      <c r="BA37" s="381"/>
      <c r="BB37" s="381"/>
      <c r="BC37" s="381"/>
      <c r="BD37" s="381"/>
      <c r="BE37" s="381"/>
      <c r="BF37" s="381"/>
      <c r="BG37" s="381"/>
      <c r="BH37" s="381"/>
      <c r="BI37" s="71"/>
    </row>
    <row r="38" spans="1:61" ht="12.75" customHeight="1" x14ac:dyDescent="0.25">
      <c r="A38" s="416"/>
      <c r="B38" s="417"/>
      <c r="C38" s="417"/>
      <c r="D38" s="417"/>
      <c r="E38" s="417"/>
      <c r="F38" s="417"/>
      <c r="G38" s="417"/>
      <c r="H38" s="417"/>
      <c r="I38" s="418"/>
      <c r="J38" s="419"/>
      <c r="K38" s="419"/>
      <c r="L38" s="419"/>
      <c r="M38" s="420"/>
      <c r="N38" s="73"/>
      <c r="O38" s="74"/>
      <c r="P38" s="74"/>
      <c r="Q38" s="74"/>
      <c r="R38" s="74"/>
      <c r="S38" s="74"/>
      <c r="AH38" s="19"/>
      <c r="AO38" s="18"/>
      <c r="AP38" s="380"/>
      <c r="AQ38" s="381"/>
      <c r="AR38" s="381"/>
      <c r="AS38" s="381"/>
      <c r="AT38" s="381"/>
      <c r="AU38" s="381"/>
      <c r="AV38" s="381"/>
      <c r="AW38" s="381"/>
      <c r="AX38" s="381"/>
      <c r="AY38" s="381"/>
      <c r="AZ38" s="381"/>
      <c r="BA38" s="381"/>
      <c r="BB38" s="381"/>
      <c r="BC38" s="381"/>
      <c r="BD38" s="381"/>
      <c r="BE38" s="381"/>
      <c r="BF38" s="381"/>
      <c r="BG38" s="381"/>
      <c r="BH38" s="381"/>
      <c r="BI38" s="71"/>
    </row>
    <row r="39" spans="1:61" ht="12.75" customHeight="1" x14ac:dyDescent="0.25">
      <c r="A39" s="416"/>
      <c r="B39" s="417"/>
      <c r="C39" s="417"/>
      <c r="D39" s="417"/>
      <c r="E39" s="417"/>
      <c r="F39" s="417"/>
      <c r="G39" s="417"/>
      <c r="H39" s="417"/>
      <c r="I39" s="418"/>
      <c r="J39" s="419"/>
      <c r="K39" s="419"/>
      <c r="L39" s="419"/>
      <c r="M39" s="420"/>
      <c r="N39" s="73"/>
      <c r="O39" s="74"/>
      <c r="P39" s="74"/>
      <c r="Q39" s="74"/>
      <c r="R39" s="74"/>
      <c r="S39" s="74"/>
      <c r="AH39" s="19"/>
      <c r="AO39" s="18"/>
      <c r="AP39" s="380"/>
      <c r="AQ39" s="381"/>
      <c r="AR39" s="381"/>
      <c r="AS39" s="381"/>
      <c r="AT39" s="381"/>
      <c r="AU39" s="381"/>
      <c r="AV39" s="381"/>
      <c r="AW39" s="381"/>
      <c r="AX39" s="381"/>
      <c r="AY39" s="381"/>
      <c r="AZ39" s="381"/>
      <c r="BA39" s="381"/>
      <c r="BB39" s="381"/>
      <c r="BC39" s="381"/>
      <c r="BD39" s="381"/>
      <c r="BE39" s="381"/>
      <c r="BF39" s="381"/>
      <c r="BG39" s="381"/>
      <c r="BH39" s="381"/>
      <c r="BI39" s="71"/>
    </row>
    <row r="40" spans="1:61" ht="12.75" customHeight="1" x14ac:dyDescent="0.25">
      <c r="A40" s="416"/>
      <c r="B40" s="417"/>
      <c r="C40" s="417"/>
      <c r="D40" s="417"/>
      <c r="E40" s="417"/>
      <c r="F40" s="417"/>
      <c r="G40" s="417"/>
      <c r="H40" s="417"/>
      <c r="I40" s="418"/>
      <c r="J40" s="419"/>
      <c r="K40" s="419"/>
      <c r="L40" s="419"/>
      <c r="M40" s="420"/>
      <c r="N40" s="73"/>
      <c r="O40" s="74"/>
      <c r="P40" s="74"/>
      <c r="Q40" s="74"/>
      <c r="R40" s="74"/>
      <c r="S40" s="74"/>
      <c r="AH40" s="19"/>
      <c r="AO40" s="18"/>
      <c r="AP40" s="380"/>
      <c r="AQ40" s="381"/>
      <c r="AR40" s="381"/>
      <c r="AS40" s="381"/>
      <c r="AT40" s="381"/>
      <c r="AU40" s="381"/>
      <c r="AV40" s="381"/>
      <c r="AW40" s="381"/>
      <c r="AX40" s="381"/>
      <c r="AY40" s="381"/>
      <c r="AZ40" s="381"/>
      <c r="BA40" s="381"/>
      <c r="BB40" s="381"/>
      <c r="BC40" s="381"/>
      <c r="BD40" s="381"/>
      <c r="BE40" s="381"/>
      <c r="BF40" s="381"/>
      <c r="BG40" s="381"/>
      <c r="BH40" s="381"/>
      <c r="BI40" s="71"/>
    </row>
    <row r="41" spans="1:61" ht="12.75" customHeight="1" x14ac:dyDescent="0.25">
      <c r="A41" s="416"/>
      <c r="B41" s="417"/>
      <c r="C41" s="417"/>
      <c r="D41" s="417"/>
      <c r="E41" s="417"/>
      <c r="F41" s="417"/>
      <c r="G41" s="417"/>
      <c r="H41" s="417"/>
      <c r="I41" s="418"/>
      <c r="J41" s="419"/>
      <c r="K41" s="419"/>
      <c r="L41" s="419"/>
      <c r="M41" s="420"/>
      <c r="N41" s="73"/>
      <c r="O41" s="74"/>
      <c r="P41" s="74"/>
      <c r="Q41" s="74"/>
      <c r="R41" s="74"/>
      <c r="S41" s="74"/>
      <c r="AH41" s="19"/>
      <c r="AO41" s="18"/>
      <c r="AP41" s="380"/>
      <c r="AQ41" s="381"/>
      <c r="AR41" s="381"/>
      <c r="AS41" s="381"/>
      <c r="AT41" s="381"/>
      <c r="AU41" s="381"/>
      <c r="AV41" s="381"/>
      <c r="AW41" s="381"/>
      <c r="AX41" s="381"/>
      <c r="AY41" s="381"/>
      <c r="AZ41" s="381"/>
      <c r="BA41" s="381"/>
      <c r="BB41" s="381"/>
      <c r="BC41" s="381"/>
      <c r="BD41" s="381"/>
      <c r="BE41" s="381"/>
      <c r="BF41" s="381"/>
      <c r="BG41" s="381"/>
      <c r="BH41" s="381"/>
      <c r="BI41" s="71"/>
    </row>
    <row r="42" spans="1:61" ht="12.75" customHeight="1" x14ac:dyDescent="0.25">
      <c r="A42" s="416"/>
      <c r="B42" s="417"/>
      <c r="C42" s="417"/>
      <c r="D42" s="417"/>
      <c r="E42" s="417"/>
      <c r="F42" s="417"/>
      <c r="G42" s="417"/>
      <c r="H42" s="417"/>
      <c r="I42" s="418"/>
      <c r="J42" s="419"/>
      <c r="K42" s="419"/>
      <c r="L42" s="419"/>
      <c r="M42" s="420"/>
      <c r="N42" s="73"/>
      <c r="O42" s="74"/>
      <c r="P42" s="74"/>
      <c r="Q42" s="74"/>
      <c r="R42" s="74"/>
      <c r="S42" s="74"/>
      <c r="AH42" s="19"/>
      <c r="AO42" s="18"/>
      <c r="AP42" s="380"/>
      <c r="AQ42" s="381"/>
      <c r="AR42" s="381"/>
      <c r="AS42" s="381"/>
      <c r="AT42" s="381"/>
      <c r="AU42" s="381"/>
      <c r="AV42" s="381"/>
      <c r="AW42" s="381"/>
      <c r="AX42" s="381"/>
      <c r="AY42" s="381"/>
      <c r="AZ42" s="381"/>
      <c r="BA42" s="381"/>
      <c r="BB42" s="381"/>
      <c r="BC42" s="381"/>
      <c r="BD42" s="381"/>
      <c r="BE42" s="381"/>
      <c r="BF42" s="381"/>
      <c r="BG42" s="381"/>
      <c r="BH42" s="381"/>
      <c r="BI42" s="71"/>
    </row>
    <row r="43" spans="1:61" ht="12.75" customHeight="1" x14ac:dyDescent="0.25">
      <c r="A43" s="429"/>
      <c r="B43" s="426"/>
      <c r="C43" s="426"/>
      <c r="D43" s="427"/>
      <c r="E43" s="418"/>
      <c r="F43" s="426"/>
      <c r="G43" s="426"/>
      <c r="H43" s="427"/>
      <c r="I43" s="418"/>
      <c r="J43" s="426"/>
      <c r="K43" s="426"/>
      <c r="L43" s="426"/>
      <c r="M43" s="428"/>
      <c r="N43" s="73"/>
      <c r="O43" s="74"/>
      <c r="P43" s="74"/>
      <c r="Q43" s="74"/>
      <c r="R43" s="74"/>
      <c r="S43" s="74"/>
      <c r="AH43" s="19"/>
      <c r="AO43" s="18"/>
      <c r="AP43" s="380"/>
      <c r="AQ43" s="381"/>
      <c r="AR43" s="381"/>
      <c r="AS43" s="381"/>
      <c r="AT43" s="381"/>
      <c r="AU43" s="381"/>
      <c r="AV43" s="381"/>
      <c r="AW43" s="381"/>
      <c r="AX43" s="381"/>
      <c r="AY43" s="381"/>
      <c r="AZ43" s="381"/>
      <c r="BA43" s="381"/>
      <c r="BB43" s="381"/>
      <c r="BC43" s="381"/>
      <c r="BD43" s="381"/>
      <c r="BE43" s="381"/>
      <c r="BF43" s="381"/>
      <c r="BG43" s="381"/>
      <c r="BH43" s="381"/>
      <c r="BI43" s="71"/>
    </row>
    <row r="44" spans="1:61" ht="12.75" customHeight="1" x14ac:dyDescent="0.25">
      <c r="A44" s="429"/>
      <c r="B44" s="426"/>
      <c r="C44" s="426"/>
      <c r="D44" s="427"/>
      <c r="E44" s="418"/>
      <c r="F44" s="426"/>
      <c r="G44" s="426"/>
      <c r="H44" s="427"/>
      <c r="I44" s="418"/>
      <c r="J44" s="426"/>
      <c r="K44" s="426"/>
      <c r="L44" s="426"/>
      <c r="M44" s="428"/>
      <c r="N44" s="73"/>
      <c r="O44" s="74"/>
      <c r="P44" s="74"/>
      <c r="Q44" s="74"/>
      <c r="R44" s="74"/>
      <c r="S44" s="74"/>
      <c r="AH44" s="19"/>
      <c r="AO44" s="18"/>
      <c r="AP44" s="380"/>
      <c r="AQ44" s="381"/>
      <c r="AR44" s="381"/>
      <c r="AS44" s="381"/>
      <c r="AT44" s="381"/>
      <c r="AU44" s="381"/>
      <c r="AV44" s="381"/>
      <c r="AW44" s="381"/>
      <c r="AX44" s="381"/>
      <c r="AY44" s="381"/>
      <c r="AZ44" s="381"/>
      <c r="BA44" s="381"/>
      <c r="BB44" s="381"/>
      <c r="BC44" s="381"/>
      <c r="BD44" s="381"/>
      <c r="BE44" s="381"/>
      <c r="BF44" s="381"/>
      <c r="BG44" s="381"/>
      <c r="BH44" s="381"/>
      <c r="BI44" s="71"/>
    </row>
    <row r="45" spans="1:61" ht="12.75" customHeight="1" x14ac:dyDescent="0.25">
      <c r="A45" s="429"/>
      <c r="B45" s="426"/>
      <c r="C45" s="426"/>
      <c r="D45" s="427"/>
      <c r="E45" s="418"/>
      <c r="F45" s="426"/>
      <c r="G45" s="426"/>
      <c r="H45" s="427"/>
      <c r="I45" s="418"/>
      <c r="J45" s="426"/>
      <c r="K45" s="426"/>
      <c r="L45" s="426"/>
      <c r="M45" s="428"/>
      <c r="N45" s="73"/>
      <c r="O45" s="74"/>
      <c r="P45" s="74"/>
      <c r="Q45" s="74"/>
      <c r="R45" s="74"/>
      <c r="S45" s="74"/>
      <c r="AH45" s="19"/>
      <c r="AO45" s="18"/>
      <c r="AP45" s="380"/>
      <c r="AQ45" s="381"/>
      <c r="AR45" s="381"/>
      <c r="AS45" s="381"/>
      <c r="AT45" s="381"/>
      <c r="AU45" s="381"/>
      <c r="AV45" s="381"/>
      <c r="AW45" s="381"/>
      <c r="AX45" s="381"/>
      <c r="AY45" s="381"/>
      <c r="AZ45" s="381"/>
      <c r="BA45" s="381"/>
      <c r="BB45" s="381"/>
      <c r="BC45" s="381"/>
      <c r="BD45" s="381"/>
      <c r="BE45" s="381"/>
      <c r="BF45" s="381"/>
      <c r="BG45" s="381"/>
      <c r="BH45" s="381"/>
      <c r="BI45" s="71"/>
    </row>
    <row r="46" spans="1:61" ht="12.75" customHeight="1" x14ac:dyDescent="0.25">
      <c r="A46" s="429"/>
      <c r="B46" s="426"/>
      <c r="C46" s="426"/>
      <c r="D46" s="427"/>
      <c r="E46" s="418"/>
      <c r="F46" s="426"/>
      <c r="G46" s="426"/>
      <c r="H46" s="427"/>
      <c r="I46" s="418"/>
      <c r="J46" s="426"/>
      <c r="K46" s="426"/>
      <c r="L46" s="426"/>
      <c r="M46" s="428"/>
      <c r="N46" s="73"/>
      <c r="O46" s="74"/>
      <c r="P46" s="74"/>
      <c r="Q46" s="74"/>
      <c r="R46" s="74"/>
      <c r="S46" s="74"/>
      <c r="AH46" s="19"/>
      <c r="AO46" s="18"/>
      <c r="AP46" s="380"/>
      <c r="AQ46" s="381"/>
      <c r="AR46" s="381"/>
      <c r="AS46" s="381"/>
      <c r="AT46" s="381"/>
      <c r="AU46" s="381"/>
      <c r="AV46" s="381"/>
      <c r="AW46" s="381"/>
      <c r="AX46" s="381"/>
      <c r="AY46" s="381"/>
      <c r="AZ46" s="381"/>
      <c r="BA46" s="381"/>
      <c r="BB46" s="381"/>
      <c r="BC46" s="381"/>
      <c r="BD46" s="381"/>
      <c r="BE46" s="381"/>
      <c r="BF46" s="381"/>
      <c r="BG46" s="381"/>
      <c r="BH46" s="381"/>
      <c r="BI46" s="71"/>
    </row>
    <row r="47" spans="1:61" ht="12.75" customHeight="1" x14ac:dyDescent="0.25">
      <c r="A47" s="429"/>
      <c r="B47" s="426"/>
      <c r="C47" s="426"/>
      <c r="D47" s="427"/>
      <c r="E47" s="418"/>
      <c r="F47" s="426"/>
      <c r="G47" s="426"/>
      <c r="H47" s="427"/>
      <c r="I47" s="418"/>
      <c r="J47" s="426"/>
      <c r="K47" s="426"/>
      <c r="L47" s="426"/>
      <c r="M47" s="428"/>
      <c r="N47" s="73"/>
      <c r="O47" s="74"/>
      <c r="P47" s="74"/>
      <c r="Q47" s="74"/>
      <c r="R47" s="74"/>
      <c r="S47" s="74"/>
      <c r="AH47" s="19"/>
      <c r="AO47" s="18"/>
      <c r="AP47" s="380"/>
      <c r="AQ47" s="381"/>
      <c r="AR47" s="381"/>
      <c r="AS47" s="381"/>
      <c r="AT47" s="381"/>
      <c r="AU47" s="381"/>
      <c r="AV47" s="381"/>
      <c r="AW47" s="381"/>
      <c r="AX47" s="381"/>
      <c r="AY47" s="381"/>
      <c r="AZ47" s="381"/>
      <c r="BA47" s="381"/>
      <c r="BB47" s="381"/>
      <c r="BC47" s="381"/>
      <c r="BD47" s="381"/>
      <c r="BE47" s="381"/>
      <c r="BF47" s="381"/>
      <c r="BG47" s="381"/>
      <c r="BH47" s="381"/>
      <c r="BI47" s="71"/>
    </row>
    <row r="48" spans="1:61" ht="12.75" customHeight="1" x14ac:dyDescent="0.25">
      <c r="A48" s="429"/>
      <c r="B48" s="426"/>
      <c r="C48" s="426"/>
      <c r="D48" s="427"/>
      <c r="E48" s="418"/>
      <c r="F48" s="426"/>
      <c r="G48" s="426"/>
      <c r="H48" s="427"/>
      <c r="I48" s="418"/>
      <c r="J48" s="426"/>
      <c r="K48" s="426"/>
      <c r="L48" s="426"/>
      <c r="M48" s="428"/>
      <c r="N48" s="73"/>
      <c r="O48" s="74"/>
      <c r="P48" s="74"/>
      <c r="Q48" s="74"/>
      <c r="R48" s="74"/>
      <c r="S48" s="74"/>
      <c r="AH48" s="19"/>
      <c r="AO48" s="18"/>
      <c r="AP48" s="380"/>
      <c r="AQ48" s="381"/>
      <c r="AR48" s="381"/>
      <c r="AS48" s="381"/>
      <c r="AT48" s="381"/>
      <c r="AU48" s="381"/>
      <c r="AV48" s="381"/>
      <c r="AW48" s="381"/>
      <c r="AX48" s="381"/>
      <c r="AY48" s="381"/>
      <c r="AZ48" s="381"/>
      <c r="BA48" s="381"/>
      <c r="BB48" s="381"/>
      <c r="BC48" s="381"/>
      <c r="BD48" s="381"/>
      <c r="BE48" s="381"/>
      <c r="BF48" s="381"/>
      <c r="BG48" s="381"/>
      <c r="BH48" s="381"/>
      <c r="BI48" s="71"/>
    </row>
    <row r="49" spans="1:61" ht="12.75" customHeight="1" x14ac:dyDescent="0.25">
      <c r="A49" s="429"/>
      <c r="B49" s="426"/>
      <c r="C49" s="426"/>
      <c r="D49" s="427"/>
      <c r="E49" s="418"/>
      <c r="F49" s="426"/>
      <c r="G49" s="426"/>
      <c r="H49" s="427"/>
      <c r="I49" s="418"/>
      <c r="J49" s="426"/>
      <c r="K49" s="426"/>
      <c r="L49" s="426"/>
      <c r="M49" s="428"/>
      <c r="N49" s="73"/>
      <c r="O49" s="74"/>
      <c r="P49" s="74"/>
      <c r="Q49" s="74"/>
      <c r="R49" s="74"/>
      <c r="S49" s="74"/>
      <c r="AH49" s="19"/>
      <c r="AO49" s="18"/>
      <c r="AP49" s="380"/>
      <c r="AQ49" s="381"/>
      <c r="AR49" s="381"/>
      <c r="AS49" s="381"/>
      <c r="AT49" s="381"/>
      <c r="AU49" s="381"/>
      <c r="AV49" s="381"/>
      <c r="AW49" s="381"/>
      <c r="AX49" s="381"/>
      <c r="AY49" s="381"/>
      <c r="AZ49" s="381"/>
      <c r="BA49" s="381"/>
      <c r="BB49" s="381"/>
      <c r="BC49" s="381"/>
      <c r="BD49" s="381"/>
      <c r="BE49" s="381"/>
      <c r="BF49" s="381"/>
      <c r="BG49" s="381"/>
      <c r="BH49" s="381"/>
      <c r="BI49" s="71"/>
    </row>
    <row r="50" spans="1:61" ht="12.75" customHeight="1" thickBot="1" x14ac:dyDescent="0.3">
      <c r="A50" s="429"/>
      <c r="B50" s="426"/>
      <c r="C50" s="426"/>
      <c r="D50" s="427"/>
      <c r="E50" s="418"/>
      <c r="F50" s="426"/>
      <c r="G50" s="426"/>
      <c r="H50" s="427"/>
      <c r="I50" s="418"/>
      <c r="J50" s="426"/>
      <c r="K50" s="426"/>
      <c r="L50" s="426"/>
      <c r="M50" s="428"/>
      <c r="N50" s="73"/>
      <c r="O50" s="74"/>
      <c r="P50" s="74"/>
      <c r="Q50" s="74"/>
      <c r="R50" s="74"/>
      <c r="S50" s="74"/>
      <c r="AH50" s="19"/>
      <c r="AO50" s="18"/>
      <c r="AP50" s="380"/>
      <c r="AQ50" s="381"/>
      <c r="AR50" s="381"/>
      <c r="AS50" s="381"/>
      <c r="AT50" s="381"/>
      <c r="AU50" s="381"/>
      <c r="AV50" s="381"/>
      <c r="AW50" s="381"/>
      <c r="AX50" s="381"/>
      <c r="AY50" s="381"/>
      <c r="AZ50" s="381"/>
      <c r="BA50" s="381"/>
      <c r="BB50" s="381"/>
      <c r="BC50" s="381"/>
      <c r="BD50" s="381"/>
      <c r="BE50" s="381"/>
      <c r="BF50" s="381"/>
      <c r="BG50" s="381"/>
      <c r="BH50" s="381"/>
      <c r="BI50" s="71"/>
    </row>
    <row r="51" spans="1:61" ht="12.75" customHeight="1" x14ac:dyDescent="0.25">
      <c r="A51" s="446" t="s">
        <v>125</v>
      </c>
      <c r="B51" s="414"/>
      <c r="C51" s="414"/>
      <c r="D51" s="414"/>
      <c r="E51" s="414"/>
      <c r="F51" s="414"/>
      <c r="G51" s="414"/>
      <c r="H51" s="414"/>
      <c r="I51" s="414"/>
      <c r="J51" s="414"/>
      <c r="K51" s="414"/>
      <c r="L51" s="414"/>
      <c r="M51" s="415"/>
      <c r="N51" s="70"/>
      <c r="O51" s="20"/>
      <c r="P51" s="20"/>
      <c r="Q51" s="20"/>
      <c r="R51" s="20"/>
      <c r="S51" s="20"/>
      <c r="AH51" s="19"/>
      <c r="AO51" s="18"/>
      <c r="AP51" s="380"/>
      <c r="AQ51" s="381"/>
      <c r="AR51" s="381"/>
      <c r="AS51" s="381"/>
      <c r="AT51" s="381"/>
      <c r="AU51" s="381"/>
      <c r="AV51" s="381"/>
      <c r="AW51" s="381"/>
      <c r="AX51" s="381"/>
      <c r="AY51" s="381"/>
      <c r="AZ51" s="381"/>
      <c r="BA51" s="381"/>
      <c r="BB51" s="381"/>
      <c r="BC51" s="381"/>
      <c r="BD51" s="381"/>
      <c r="BE51" s="381"/>
      <c r="BF51" s="381"/>
      <c r="BG51" s="381"/>
      <c r="BH51" s="381"/>
      <c r="BI51" s="71"/>
    </row>
    <row r="52" spans="1:61" ht="12.75" customHeight="1" x14ac:dyDescent="0.25">
      <c r="A52" s="384" t="s">
        <v>123</v>
      </c>
      <c r="B52" s="447"/>
      <c r="C52" s="447"/>
      <c r="D52" s="448"/>
      <c r="E52" s="452" t="s">
        <v>124</v>
      </c>
      <c r="F52" s="453"/>
      <c r="G52" s="453"/>
      <c r="H52" s="454"/>
      <c r="I52" s="391" t="s">
        <v>58</v>
      </c>
      <c r="J52" s="447"/>
      <c r="K52" s="447"/>
      <c r="L52" s="447"/>
      <c r="M52" s="458"/>
      <c r="N52" s="70"/>
      <c r="O52" s="20"/>
      <c r="P52" s="20"/>
      <c r="Q52" s="20"/>
      <c r="R52" s="20"/>
      <c r="S52" s="20"/>
      <c r="AH52" s="19"/>
      <c r="AO52" s="18"/>
      <c r="AP52" s="380"/>
      <c r="AQ52" s="381"/>
      <c r="AR52" s="381"/>
      <c r="AS52" s="381"/>
      <c r="AT52" s="381"/>
      <c r="AU52" s="381"/>
      <c r="AV52" s="381"/>
      <c r="AW52" s="381"/>
      <c r="AX52" s="381"/>
      <c r="AY52" s="381"/>
      <c r="AZ52" s="381"/>
      <c r="BA52" s="381"/>
      <c r="BB52" s="381"/>
      <c r="BC52" s="381"/>
      <c r="BD52" s="381"/>
      <c r="BE52" s="381"/>
      <c r="BF52" s="381"/>
      <c r="BG52" s="381"/>
      <c r="BH52" s="381"/>
      <c r="BI52" s="71"/>
    </row>
    <row r="53" spans="1:61" ht="12.75" customHeight="1" thickBot="1" x14ac:dyDescent="0.3">
      <c r="A53" s="449"/>
      <c r="B53" s="450"/>
      <c r="C53" s="450"/>
      <c r="D53" s="451"/>
      <c r="E53" s="455"/>
      <c r="F53" s="456"/>
      <c r="G53" s="456"/>
      <c r="H53" s="457"/>
      <c r="I53" s="459"/>
      <c r="J53" s="450"/>
      <c r="K53" s="450"/>
      <c r="L53" s="450"/>
      <c r="M53" s="460"/>
      <c r="N53" s="70"/>
      <c r="O53" s="20"/>
      <c r="P53" s="20"/>
      <c r="Q53" s="20"/>
      <c r="R53" s="20"/>
      <c r="S53" s="20"/>
      <c r="AH53" s="19"/>
      <c r="AO53" s="18"/>
      <c r="AP53" s="380"/>
      <c r="AQ53" s="381"/>
      <c r="AR53" s="381"/>
      <c r="AS53" s="381"/>
      <c r="AT53" s="381"/>
      <c r="AU53" s="381"/>
      <c r="AV53" s="381"/>
      <c r="AW53" s="381"/>
      <c r="AX53" s="381"/>
      <c r="AY53" s="381"/>
      <c r="AZ53" s="381"/>
      <c r="BA53" s="381"/>
      <c r="BB53" s="381"/>
      <c r="BC53" s="381"/>
      <c r="BD53" s="381"/>
      <c r="BE53" s="381"/>
      <c r="BF53" s="381"/>
      <c r="BG53" s="381"/>
      <c r="BH53" s="381"/>
      <c r="BI53" s="71"/>
    </row>
    <row r="54" spans="1:61" ht="12.75" customHeight="1" x14ac:dyDescent="0.25">
      <c r="A54" s="461"/>
      <c r="B54" s="461"/>
      <c r="C54" s="461"/>
      <c r="D54" s="461"/>
      <c r="E54" s="461"/>
      <c r="F54" s="461"/>
      <c r="G54" s="461"/>
      <c r="H54" s="461"/>
      <c r="I54" s="358"/>
      <c r="J54" s="462"/>
      <c r="K54" s="462"/>
      <c r="L54" s="462"/>
      <c r="M54" s="463"/>
      <c r="N54" s="73"/>
      <c r="O54" s="74"/>
      <c r="P54" s="74"/>
      <c r="Q54" s="74"/>
      <c r="R54" s="74"/>
      <c r="S54" s="74"/>
      <c r="AH54" s="19"/>
      <c r="AO54" s="18"/>
      <c r="AP54" s="380"/>
      <c r="AQ54" s="381"/>
      <c r="AR54" s="381"/>
      <c r="AS54" s="381"/>
      <c r="AT54" s="381"/>
      <c r="AU54" s="381"/>
      <c r="AV54" s="381"/>
      <c r="AW54" s="381"/>
      <c r="AX54" s="381"/>
      <c r="AY54" s="381"/>
      <c r="AZ54" s="381"/>
      <c r="BA54" s="381"/>
      <c r="BB54" s="381"/>
      <c r="BC54" s="381"/>
      <c r="BD54" s="381"/>
      <c r="BE54" s="381"/>
      <c r="BF54" s="381"/>
      <c r="BG54" s="381"/>
      <c r="BH54" s="381"/>
      <c r="BI54" s="71"/>
    </row>
    <row r="55" spans="1:61" ht="12.75" customHeight="1" thickBot="1" x14ac:dyDescent="0.3">
      <c r="A55" s="430"/>
      <c r="B55" s="430"/>
      <c r="C55" s="430"/>
      <c r="D55" s="430"/>
      <c r="E55" s="430"/>
      <c r="F55" s="430"/>
      <c r="G55" s="430"/>
      <c r="H55" s="430"/>
      <c r="I55" s="431"/>
      <c r="J55" s="432"/>
      <c r="K55" s="432"/>
      <c r="L55" s="432"/>
      <c r="M55" s="433"/>
      <c r="N55" s="73"/>
      <c r="O55" s="74"/>
      <c r="P55" s="74"/>
      <c r="Q55" s="74"/>
      <c r="R55" s="74"/>
      <c r="S55" s="74"/>
      <c r="AH55" s="19"/>
      <c r="AO55" s="18"/>
      <c r="AP55" s="382"/>
      <c r="AQ55" s="383"/>
      <c r="AR55" s="383"/>
      <c r="AS55" s="383"/>
      <c r="AT55" s="383"/>
      <c r="AU55" s="383"/>
      <c r="AV55" s="383"/>
      <c r="AW55" s="383"/>
      <c r="AX55" s="383"/>
      <c r="AY55" s="383"/>
      <c r="AZ55" s="383"/>
      <c r="BA55" s="383"/>
      <c r="BB55" s="383"/>
      <c r="BC55" s="383"/>
      <c r="BD55" s="383"/>
      <c r="BE55" s="383"/>
      <c r="BF55" s="383"/>
      <c r="BG55" s="383"/>
      <c r="BH55" s="383"/>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U54"/>
  <sheetViews>
    <sheetView showGridLines="0" zoomScale="125" workbookViewId="0">
      <selection activeCell="J20" sqref="J20"/>
    </sheetView>
  </sheetViews>
  <sheetFormatPr defaultRowHeight="12.75" x14ac:dyDescent="0.2"/>
  <cols>
    <col min="1" max="1" width="7" style="82" customWidth="1"/>
    <col min="2" max="2" width="6.7109375" style="82" customWidth="1"/>
    <col min="3" max="10" width="9.7109375" style="82" customWidth="1"/>
    <col min="11" max="11" width="3.140625" style="82" customWidth="1"/>
    <col min="12" max="15" width="8" style="82" customWidth="1"/>
    <col min="16" max="16384" width="9.140625" style="82"/>
  </cols>
  <sheetData>
    <row r="1" spans="1:21" ht="32.25" customHeight="1" thickBot="1" x14ac:dyDescent="0.25">
      <c r="A1" s="540" t="s">
        <v>221</v>
      </c>
      <c r="B1" s="541"/>
      <c r="C1" s="541"/>
      <c r="D1" s="541"/>
      <c r="E1" s="541"/>
      <c r="F1" s="541"/>
      <c r="G1" s="541"/>
      <c r="H1" s="541"/>
      <c r="I1" s="541"/>
      <c r="J1" s="541"/>
    </row>
    <row r="2" spans="1:21" ht="18" customHeight="1" x14ac:dyDescent="0.25">
      <c r="A2" s="469" t="s">
        <v>128</v>
      </c>
      <c r="B2" s="470"/>
      <c r="C2" s="470"/>
      <c r="D2" s="470"/>
      <c r="E2" s="470"/>
      <c r="F2" s="470"/>
      <c r="G2" s="470"/>
      <c r="H2" s="470"/>
      <c r="I2" s="470"/>
      <c r="J2" s="471"/>
      <c r="L2" s="472" t="s">
        <v>129</v>
      </c>
      <c r="M2" s="473"/>
      <c r="N2" s="473"/>
      <c r="O2" s="474"/>
    </row>
    <row r="3" spans="1:21" ht="17.100000000000001" customHeight="1" x14ac:dyDescent="0.25">
      <c r="A3" s="83" t="s">
        <v>130</v>
      </c>
      <c r="B3" s="481"/>
      <c r="C3" s="481"/>
      <c r="D3" s="481"/>
      <c r="E3" s="481"/>
      <c r="F3" s="84" t="s">
        <v>35</v>
      </c>
      <c r="G3" s="481"/>
      <c r="H3" s="481"/>
      <c r="I3" s="481"/>
      <c r="J3" s="482"/>
      <c r="L3" s="475"/>
      <c r="M3" s="476"/>
      <c r="N3" s="476"/>
      <c r="O3" s="477"/>
    </row>
    <row r="4" spans="1:21" ht="17.100000000000001" customHeight="1" x14ac:dyDescent="0.25">
      <c r="A4" s="85" t="s">
        <v>131</v>
      </c>
      <c r="B4" s="481"/>
      <c r="C4" s="481"/>
      <c r="D4" s="481"/>
      <c r="E4" s="86"/>
      <c r="F4" s="84" t="s">
        <v>132</v>
      </c>
      <c r="G4" s="132"/>
      <c r="H4" s="87"/>
      <c r="I4" s="84" t="s">
        <v>133</v>
      </c>
      <c r="J4" s="133"/>
      <c r="L4" s="475"/>
      <c r="M4" s="476"/>
      <c r="N4" s="476"/>
      <c r="O4" s="477"/>
    </row>
    <row r="5" spans="1:21" ht="17.100000000000001" customHeight="1" thickBot="1" x14ac:dyDescent="0.3">
      <c r="A5" s="88" t="s">
        <v>134</v>
      </c>
      <c r="B5" s="89"/>
      <c r="C5" s="483"/>
      <c r="D5" s="483"/>
      <c r="E5" s="483"/>
      <c r="F5" s="483"/>
      <c r="G5" s="483"/>
      <c r="H5" s="483"/>
      <c r="I5" s="90" t="s">
        <v>43</v>
      </c>
      <c r="J5" s="91"/>
      <c r="L5" s="478"/>
      <c r="M5" s="479"/>
      <c r="N5" s="479"/>
      <c r="O5" s="480"/>
    </row>
    <row r="6" spans="1:21" ht="15" customHeight="1" thickTop="1" x14ac:dyDescent="0.2">
      <c r="A6" s="484" t="s">
        <v>135</v>
      </c>
      <c r="B6" s="485"/>
      <c r="C6" s="485"/>
      <c r="D6" s="485"/>
      <c r="E6" s="485"/>
      <c r="F6" s="485"/>
      <c r="G6" s="485"/>
      <c r="H6" s="485"/>
      <c r="I6" s="485"/>
      <c r="J6" s="486"/>
    </row>
    <row r="7" spans="1:21" ht="15.95" customHeight="1" x14ac:dyDescent="0.25">
      <c r="A7" s="487" t="s">
        <v>136</v>
      </c>
      <c r="B7" s="488"/>
      <c r="C7" s="488"/>
      <c r="D7" s="488"/>
      <c r="E7" s="488"/>
      <c r="F7" s="488"/>
      <c r="G7" s="489"/>
      <c r="H7" s="92" t="s">
        <v>137</v>
      </c>
      <c r="I7" s="490" t="s">
        <v>138</v>
      </c>
      <c r="J7" s="491"/>
      <c r="L7" s="93"/>
      <c r="M7" s="94"/>
      <c r="N7" s="94"/>
      <c r="O7" s="94"/>
      <c r="P7" s="94"/>
      <c r="Q7" s="94"/>
      <c r="R7" s="94"/>
      <c r="S7" s="94"/>
      <c r="T7" s="94"/>
      <c r="U7" s="94"/>
    </row>
    <row r="8" spans="1:21" ht="15.95" customHeight="1" x14ac:dyDescent="0.25">
      <c r="A8" s="464" t="s">
        <v>139</v>
      </c>
      <c r="B8" s="465"/>
      <c r="C8" s="465"/>
      <c r="D8" s="465"/>
      <c r="E8" s="465"/>
      <c r="F8" s="465"/>
      <c r="G8" s="466"/>
      <c r="H8" s="95" t="s">
        <v>140</v>
      </c>
      <c r="I8" s="467" t="s">
        <v>141</v>
      </c>
      <c r="J8" s="468"/>
      <c r="L8" s="93"/>
      <c r="M8" s="94"/>
      <c r="N8" s="94"/>
      <c r="O8" s="94"/>
      <c r="P8" s="94"/>
      <c r="Q8" s="94"/>
      <c r="R8" s="94"/>
      <c r="S8" s="94"/>
      <c r="T8" s="94"/>
      <c r="U8" s="94"/>
    </row>
    <row r="9" spans="1:21" ht="15.95" customHeight="1" x14ac:dyDescent="0.3">
      <c r="A9" s="464" t="s">
        <v>142</v>
      </c>
      <c r="B9" s="465"/>
      <c r="C9" s="465"/>
      <c r="D9" s="465"/>
      <c r="E9" s="465"/>
      <c r="F9" s="465"/>
      <c r="G9" s="466"/>
      <c r="H9" s="95" t="s">
        <v>140</v>
      </c>
      <c r="I9" s="467" t="s">
        <v>141</v>
      </c>
      <c r="J9" s="468"/>
      <c r="L9" s="93"/>
      <c r="M9" s="94"/>
      <c r="N9" s="94"/>
      <c r="O9" s="94"/>
      <c r="P9" s="94"/>
      <c r="Q9" s="94"/>
      <c r="R9" s="94"/>
      <c r="S9" s="94"/>
      <c r="T9" s="94"/>
      <c r="U9" s="94"/>
    </row>
    <row r="10" spans="1:21" ht="15.95" customHeight="1" x14ac:dyDescent="0.3">
      <c r="A10" s="464" t="s">
        <v>143</v>
      </c>
      <c r="B10" s="465"/>
      <c r="C10" s="465"/>
      <c r="D10" s="465"/>
      <c r="E10" s="465"/>
      <c r="F10" s="465"/>
      <c r="G10" s="466"/>
      <c r="H10" s="95" t="s">
        <v>140</v>
      </c>
      <c r="I10" s="467" t="s">
        <v>141</v>
      </c>
      <c r="J10" s="468"/>
      <c r="L10" s="93"/>
      <c r="M10" s="94"/>
      <c r="N10" s="94"/>
      <c r="O10" s="94"/>
      <c r="P10" s="94"/>
      <c r="Q10" s="94"/>
      <c r="R10" s="94"/>
      <c r="S10" s="94"/>
      <c r="T10" s="94"/>
      <c r="U10" s="94"/>
    </row>
    <row r="11" spans="1:21" ht="15.95" customHeight="1" x14ac:dyDescent="0.3">
      <c r="A11" s="464" t="s">
        <v>144</v>
      </c>
      <c r="B11" s="465"/>
      <c r="C11" s="465"/>
      <c r="D11" s="465"/>
      <c r="E11" s="465"/>
      <c r="F11" s="465"/>
      <c r="G11" s="466"/>
      <c r="H11" s="95" t="s">
        <v>145</v>
      </c>
      <c r="I11" s="467" t="s">
        <v>146</v>
      </c>
      <c r="J11" s="468"/>
      <c r="L11" s="93"/>
      <c r="M11" s="94"/>
      <c r="N11" s="94"/>
      <c r="O11" s="94"/>
      <c r="P11" s="94"/>
      <c r="Q11" s="94"/>
      <c r="R11" s="94"/>
      <c r="S11" s="94"/>
      <c r="T11" s="94"/>
      <c r="U11" s="94"/>
    </row>
    <row r="12" spans="1:21" ht="15.95" customHeight="1" x14ac:dyDescent="0.25">
      <c r="A12" s="464" t="s">
        <v>147</v>
      </c>
      <c r="B12" s="465"/>
      <c r="C12" s="465"/>
      <c r="D12" s="465"/>
      <c r="E12" s="465"/>
      <c r="F12" s="465"/>
      <c r="G12" s="466"/>
      <c r="H12" s="95" t="s">
        <v>145</v>
      </c>
      <c r="I12" s="467" t="s">
        <v>146</v>
      </c>
      <c r="J12" s="468"/>
      <c r="L12" s="93"/>
      <c r="M12" s="94"/>
      <c r="N12" s="94"/>
      <c r="O12" s="94"/>
      <c r="P12" s="94"/>
      <c r="Q12" s="94"/>
      <c r="R12" s="94"/>
      <c r="S12" s="94"/>
      <c r="T12" s="94"/>
      <c r="U12" s="94"/>
    </row>
    <row r="13" spans="1:21" ht="15.95" customHeight="1" thickBot="1" x14ac:dyDescent="0.3">
      <c r="A13" s="492" t="s">
        <v>148</v>
      </c>
      <c r="B13" s="493"/>
      <c r="C13" s="493"/>
      <c r="D13" s="493"/>
      <c r="E13" s="493"/>
      <c r="F13" s="493"/>
      <c r="G13" s="494"/>
      <c r="H13" s="96" t="s">
        <v>149</v>
      </c>
      <c r="I13" s="495" t="s">
        <v>150</v>
      </c>
      <c r="J13" s="496"/>
      <c r="L13" s="93"/>
      <c r="M13" s="94"/>
      <c r="N13" s="94"/>
      <c r="O13" s="94"/>
      <c r="P13" s="94"/>
      <c r="Q13" s="94"/>
      <c r="R13" s="94"/>
      <c r="S13" s="94"/>
      <c r="T13" s="94"/>
      <c r="U13" s="94"/>
    </row>
    <row r="14" spans="1:21" ht="12.75" customHeight="1" thickTop="1" x14ac:dyDescent="0.2">
      <c r="A14" s="497" t="s">
        <v>151</v>
      </c>
      <c r="B14" s="500">
        <v>-1</v>
      </c>
      <c r="C14" s="503" t="s">
        <v>152</v>
      </c>
      <c r="D14" s="504"/>
      <c r="E14" s="504"/>
      <c r="F14" s="504"/>
      <c r="G14" s="504"/>
      <c r="H14" s="505" t="s">
        <v>153</v>
      </c>
      <c r="I14" s="505"/>
      <c r="J14" s="506"/>
    </row>
    <row r="15" spans="1:21" ht="12.75" customHeight="1" x14ac:dyDescent="0.2">
      <c r="A15" s="498"/>
      <c r="B15" s="501"/>
      <c r="C15" s="507" t="s">
        <v>154</v>
      </c>
      <c r="D15" s="508"/>
      <c r="E15" s="508"/>
      <c r="F15" s="508"/>
      <c r="G15" s="508"/>
      <c r="H15" s="508"/>
      <c r="I15" s="509" t="s">
        <v>155</v>
      </c>
      <c r="J15" s="510"/>
    </row>
    <row r="16" spans="1:21" ht="13.5" customHeight="1" thickBot="1" x14ac:dyDescent="0.25">
      <c r="A16" s="499"/>
      <c r="B16" s="502"/>
      <c r="C16" s="511" t="s">
        <v>156</v>
      </c>
      <c r="D16" s="512"/>
      <c r="E16" s="512"/>
      <c r="F16" s="512"/>
      <c r="G16" s="512"/>
      <c r="H16" s="512"/>
      <c r="I16" s="513" t="s">
        <v>157</v>
      </c>
      <c r="J16" s="514"/>
    </row>
    <row r="17" spans="1:10" ht="13.5" customHeight="1" thickTop="1" x14ac:dyDescent="0.2">
      <c r="A17" s="522" t="s">
        <v>158</v>
      </c>
      <c r="B17" s="500">
        <v>-2</v>
      </c>
      <c r="C17" s="515" t="s">
        <v>159</v>
      </c>
      <c r="D17" s="515" t="s">
        <v>160</v>
      </c>
      <c r="E17" s="519" t="s">
        <v>161</v>
      </c>
      <c r="F17" s="515" t="s">
        <v>162</v>
      </c>
      <c r="G17" s="97"/>
      <c r="H17" s="97"/>
      <c r="I17" s="97"/>
      <c r="J17" s="98"/>
    </row>
    <row r="18" spans="1:10" ht="12.75" customHeight="1" x14ac:dyDescent="0.2">
      <c r="A18" s="523"/>
      <c r="B18" s="501"/>
      <c r="C18" s="516"/>
      <c r="D18" s="516"/>
      <c r="E18" s="520"/>
      <c r="F18" s="516"/>
      <c r="G18" s="97"/>
      <c r="H18" s="97"/>
      <c r="I18" s="97"/>
      <c r="J18" s="98"/>
    </row>
    <row r="19" spans="1:10" ht="13.5" customHeight="1" thickBot="1" x14ac:dyDescent="0.25">
      <c r="A19" s="523"/>
      <c r="B19" s="501"/>
      <c r="C19" s="518"/>
      <c r="D19" s="518"/>
      <c r="E19" s="521"/>
      <c r="F19" s="517"/>
      <c r="G19" s="97"/>
      <c r="H19" s="97"/>
      <c r="I19" s="97"/>
      <c r="J19" s="98"/>
    </row>
    <row r="20" spans="1:10" ht="17.100000000000001" customHeight="1" thickTop="1" thickBot="1" x14ac:dyDescent="0.25">
      <c r="A20" s="523"/>
      <c r="B20" s="502"/>
      <c r="C20" s="134"/>
      <c r="D20" s="134"/>
      <c r="E20" s="137" t="str">
        <f>IF(D20=0,"",C20/D20)</f>
        <v/>
      </c>
      <c r="F20" s="138" t="str">
        <f>IF(D20=0,"",IF($E$20&lt;=1.5,"Extreme",IF($E$20&lt;=1.8,"Very High",IF($E$20&lt;=2,"High",IF($E$20&lt;=2.2,"Moderate",IF($E$20&lt;=3,"Low",IF($E$20&gt;3,"Very Low")))))))</f>
        <v/>
      </c>
      <c r="G20" s="97"/>
      <c r="H20" s="97"/>
      <c r="I20" s="97"/>
      <c r="J20" s="98"/>
    </row>
    <row r="21" spans="1:10" ht="14.25" customHeight="1" thickTop="1" thickBot="1" x14ac:dyDescent="0.25">
      <c r="A21" s="523"/>
      <c r="B21" s="500">
        <v>-3</v>
      </c>
      <c r="C21" s="515" t="s">
        <v>163</v>
      </c>
      <c r="D21" s="515" t="s">
        <v>164</v>
      </c>
      <c r="E21" s="519" t="s">
        <v>165</v>
      </c>
      <c r="F21" s="515" t="s">
        <v>162</v>
      </c>
      <c r="G21" s="97"/>
      <c r="H21" s="99" t="s">
        <v>166</v>
      </c>
      <c r="I21" s="136"/>
      <c r="J21" s="98"/>
    </row>
    <row r="22" spans="1:10" ht="12.75" customHeight="1" x14ac:dyDescent="0.2">
      <c r="A22" s="523"/>
      <c r="B22" s="501"/>
      <c r="C22" s="516"/>
      <c r="D22" s="516"/>
      <c r="E22" s="520"/>
      <c r="F22" s="516"/>
      <c r="G22" s="97"/>
      <c r="H22" s="525" t="s">
        <v>167</v>
      </c>
      <c r="I22" s="526"/>
      <c r="J22" s="98"/>
    </row>
    <row r="23" spans="1:10" ht="13.5" customHeight="1" thickBot="1" x14ac:dyDescent="0.25">
      <c r="A23" s="523"/>
      <c r="B23" s="501"/>
      <c r="C23" s="518"/>
      <c r="D23" s="518"/>
      <c r="E23" s="521"/>
      <c r="F23" s="517"/>
      <c r="G23" s="97"/>
      <c r="H23" s="527" t="s">
        <v>168</v>
      </c>
      <c r="I23" s="528"/>
      <c r="J23" s="98"/>
    </row>
    <row r="24" spans="1:10" ht="17.100000000000001" customHeight="1" thickTop="1" thickBot="1" x14ac:dyDescent="0.3">
      <c r="A24" s="523"/>
      <c r="B24" s="502"/>
      <c r="C24" s="135"/>
      <c r="D24" s="135"/>
      <c r="E24" s="139" t="str">
        <f>IF(D24=0,"",C24/D24)</f>
        <v/>
      </c>
      <c r="F24" s="140" t="str">
        <f>IF(D24=0,"",IF($E$24&lt;=1.5,"Extreme",IF($E$24&lt;=1.8,"Very High",IF($E$24&lt;=2,"High",IF($E$24&lt;=2.2,"Moderate",IF($E$24&lt;=3,"Low",IF($E$24&gt;3,"Very Low")))))))</f>
        <v/>
      </c>
      <c r="G24" s="97"/>
      <c r="H24" s="529"/>
      <c r="I24" s="530"/>
      <c r="J24" s="98"/>
    </row>
    <row r="25" spans="1:10" ht="13.5" customHeight="1" thickTop="1" x14ac:dyDescent="0.2">
      <c r="A25" s="523"/>
      <c r="B25" s="500">
        <v>-4</v>
      </c>
      <c r="C25" s="515" t="s">
        <v>163</v>
      </c>
      <c r="D25" s="515" t="s">
        <v>169</v>
      </c>
      <c r="E25" s="519" t="s">
        <v>170</v>
      </c>
      <c r="F25" s="515" t="s">
        <v>162</v>
      </c>
      <c r="G25" s="97"/>
      <c r="H25" s="100"/>
      <c r="I25" s="100"/>
      <c r="J25" s="98"/>
    </row>
    <row r="26" spans="1:10" ht="12.75" customHeight="1" x14ac:dyDescent="0.2">
      <c r="A26" s="523"/>
      <c r="B26" s="501"/>
      <c r="C26" s="516"/>
      <c r="D26" s="516"/>
      <c r="E26" s="520"/>
      <c r="F26" s="516"/>
      <c r="G26" s="97"/>
      <c r="H26" s="97"/>
      <c r="I26" s="97"/>
      <c r="J26" s="98"/>
    </row>
    <row r="27" spans="1:10" ht="13.5" customHeight="1" thickBot="1" x14ac:dyDescent="0.25">
      <c r="A27" s="523"/>
      <c r="B27" s="501"/>
      <c r="C27" s="518"/>
      <c r="D27" s="518"/>
      <c r="E27" s="521"/>
      <c r="F27" s="517"/>
      <c r="G27" s="97"/>
      <c r="H27" s="97"/>
      <c r="I27" s="97"/>
      <c r="J27" s="98"/>
    </row>
    <row r="28" spans="1:10" ht="17.100000000000001" customHeight="1" thickTop="1" thickBot="1" x14ac:dyDescent="0.25">
      <c r="A28" s="524"/>
      <c r="B28" s="502"/>
      <c r="C28" s="134"/>
      <c r="D28" s="134"/>
      <c r="E28" s="139" t="str">
        <f>IF(D28=0,"",C28/D28)</f>
        <v/>
      </c>
      <c r="F28" s="140" t="str">
        <f>IF(D28=0,"",IF(E28&gt;1.2,"Extreme",IF(E28&gt;=1.01,"Very High",IF(E28&gt;=0.81,"High",IF(E28&gt;=0.61,"Moderate",IF(E28&gt;=0.41,"Low",IF(E28&lt;0.4,"Very Low")))))))</f>
        <v/>
      </c>
      <c r="G28" s="97"/>
      <c r="H28" s="97"/>
      <c r="I28" s="97"/>
      <c r="J28" s="98"/>
    </row>
    <row r="29" spans="1:10" ht="13.5" customHeight="1" thickTop="1" x14ac:dyDescent="0.2">
      <c r="A29" s="522" t="s">
        <v>171</v>
      </c>
      <c r="B29" s="500">
        <v>-5</v>
      </c>
      <c r="C29" s="515" t="s">
        <v>172</v>
      </c>
      <c r="D29" s="515" t="s">
        <v>173</v>
      </c>
      <c r="E29" s="519" t="s">
        <v>174</v>
      </c>
      <c r="F29" s="515" t="s">
        <v>162</v>
      </c>
      <c r="G29" s="97"/>
      <c r="H29" s="97"/>
      <c r="I29" s="97"/>
      <c r="J29" s="98"/>
    </row>
    <row r="30" spans="1:10" ht="12.75" customHeight="1" x14ac:dyDescent="0.2">
      <c r="A30" s="523"/>
      <c r="B30" s="501"/>
      <c r="C30" s="516"/>
      <c r="D30" s="516"/>
      <c r="E30" s="520"/>
      <c r="F30" s="516"/>
      <c r="G30" s="97"/>
      <c r="H30" s="97"/>
      <c r="I30" s="97"/>
      <c r="J30" s="98"/>
    </row>
    <row r="31" spans="1:10" ht="13.5" customHeight="1" thickBot="1" x14ac:dyDescent="0.25">
      <c r="A31" s="523"/>
      <c r="B31" s="501"/>
      <c r="C31" s="518"/>
      <c r="D31" s="518"/>
      <c r="E31" s="521"/>
      <c r="F31" s="517"/>
      <c r="G31" s="97"/>
      <c r="H31" s="97"/>
      <c r="I31" s="97"/>
      <c r="J31" s="98"/>
    </row>
    <row r="32" spans="1:10" ht="17.100000000000001" customHeight="1" thickTop="1" thickBot="1" x14ac:dyDescent="0.25">
      <c r="A32" s="523"/>
      <c r="B32" s="502"/>
      <c r="C32" s="134"/>
      <c r="D32" s="134"/>
      <c r="E32" s="137" t="str">
        <f>IF(D32=0,"",C32/D32)</f>
        <v/>
      </c>
      <c r="F32" s="140" t="str">
        <f>IF(D32=0,"",IF(E32&gt;3,"Extreme",IF(E32&gt;=2.51,"Very High",IF(E32&gt;=1.81,"High",IF(E32&gt;=1.51,"Moderate",IF(E32&gt;=1,"Low",IF(E32&lt;1,"Very Low")))))))</f>
        <v/>
      </c>
      <c r="G32" s="97"/>
      <c r="H32" s="97"/>
      <c r="I32" s="97"/>
      <c r="J32" s="98"/>
    </row>
    <row r="33" spans="1:10" ht="3.95" customHeight="1" thickTop="1" x14ac:dyDescent="0.2">
      <c r="A33" s="523"/>
      <c r="B33" s="500">
        <v>-6</v>
      </c>
      <c r="C33" s="515" t="s">
        <v>172</v>
      </c>
      <c r="D33" s="515" t="s">
        <v>175</v>
      </c>
      <c r="E33" s="515" t="s">
        <v>176</v>
      </c>
      <c r="F33" s="515" t="s">
        <v>173</v>
      </c>
      <c r="G33" s="531" t="s">
        <v>164</v>
      </c>
      <c r="H33" s="531" t="s">
        <v>177</v>
      </c>
      <c r="I33" s="531" t="s">
        <v>178</v>
      </c>
      <c r="J33" s="531" t="s">
        <v>179</v>
      </c>
    </row>
    <row r="34" spans="1:10" ht="15.95" customHeight="1" x14ac:dyDescent="0.2">
      <c r="A34" s="523"/>
      <c r="B34" s="501"/>
      <c r="C34" s="516"/>
      <c r="D34" s="516"/>
      <c r="E34" s="516"/>
      <c r="F34" s="516"/>
      <c r="G34" s="516"/>
      <c r="H34" s="516"/>
      <c r="I34" s="516"/>
      <c r="J34" s="516"/>
    </row>
    <row r="35" spans="1:10" ht="15.95" customHeight="1" x14ac:dyDescent="0.2">
      <c r="A35" s="523"/>
      <c r="B35" s="501"/>
      <c r="C35" s="516"/>
      <c r="D35" s="516"/>
      <c r="E35" s="516"/>
      <c r="F35" s="516"/>
      <c r="G35" s="516"/>
      <c r="H35" s="516"/>
      <c r="I35" s="516"/>
      <c r="J35" s="516"/>
    </row>
    <row r="36" spans="1:10" ht="15.95" customHeight="1" thickBot="1" x14ac:dyDescent="0.25">
      <c r="A36" s="523"/>
      <c r="B36" s="501"/>
      <c r="C36" s="518"/>
      <c r="D36" s="518"/>
      <c r="E36" s="518"/>
      <c r="F36" s="518"/>
      <c r="G36" s="518"/>
      <c r="H36" s="518"/>
      <c r="I36" s="518"/>
      <c r="J36" s="517"/>
    </row>
    <row r="37" spans="1:10" ht="17.100000000000001" customHeight="1" thickTop="1" thickBot="1" x14ac:dyDescent="0.25">
      <c r="A37" s="524"/>
      <c r="B37" s="502"/>
      <c r="C37" s="134"/>
      <c r="D37" s="134"/>
      <c r="E37" s="134"/>
      <c r="F37" s="134"/>
      <c r="G37" s="134"/>
      <c r="H37" s="134"/>
      <c r="I37" s="137" t="str">
        <f>IF(H37=0,"",E37/H37)</f>
        <v/>
      </c>
      <c r="J37" s="140" t="str">
        <f>IF(H37=0,"",IF(I37&gt;1.6,"Extreme",IF(I37&gt;=1.2,"Very High",IF(I37&gt;=1.15,"High",IF(I37&gt;=1.06,"Moderate",IF(I37&gt;=0.8,"Low",IF(I37&lt;0.8,"Very Low")))))))</f>
        <v/>
      </c>
    </row>
    <row r="38" spans="1:10" ht="13.5" customHeight="1" thickTop="1" x14ac:dyDescent="0.2">
      <c r="A38" s="522" t="s">
        <v>180</v>
      </c>
      <c r="B38" s="500">
        <v>-7</v>
      </c>
      <c r="C38" s="532" t="s">
        <v>181</v>
      </c>
      <c r="D38" s="533"/>
      <c r="E38" s="515" t="s">
        <v>162</v>
      </c>
      <c r="F38" s="101"/>
      <c r="G38" s="97"/>
      <c r="H38" s="97"/>
      <c r="I38" s="97"/>
      <c r="J38" s="98"/>
    </row>
    <row r="39" spans="1:10" ht="12.75" customHeight="1" x14ac:dyDescent="0.2">
      <c r="A39" s="523"/>
      <c r="B39" s="501"/>
      <c r="C39" s="534"/>
      <c r="D39" s="535"/>
      <c r="E39" s="516"/>
      <c r="F39" s="101"/>
      <c r="G39" s="97"/>
      <c r="H39" s="97"/>
      <c r="I39" s="97"/>
      <c r="J39" s="98"/>
    </row>
    <row r="40" spans="1:10" ht="13.5" customHeight="1" thickBot="1" x14ac:dyDescent="0.25">
      <c r="A40" s="523"/>
      <c r="B40" s="501"/>
      <c r="C40" s="536"/>
      <c r="D40" s="537"/>
      <c r="E40" s="517"/>
      <c r="F40" s="101"/>
      <c r="G40" s="97"/>
      <c r="H40" s="97"/>
      <c r="I40" s="97"/>
      <c r="J40" s="98"/>
    </row>
    <row r="41" spans="1:10" ht="17.100000000000001" customHeight="1" thickTop="1" thickBot="1" x14ac:dyDescent="0.25">
      <c r="A41" s="524"/>
      <c r="B41" s="502"/>
      <c r="C41" s="538"/>
      <c r="D41" s="539"/>
      <c r="E41" s="140" t="str">
        <f>IF(C41=0,"",IF(C41&gt;2.4,"Extreme",IF(C41&gt;=2.01,"Very High",IF(C41&gt;=1.61,"High",IF(C41&gt;=1.01,"Moderate",IF(C41&gt;=0.5,"Low",IF(C41&lt;0.5,"Very Low")))))))</f>
        <v/>
      </c>
      <c r="F41" s="102"/>
      <c r="G41" s="97"/>
      <c r="H41" s="97"/>
      <c r="I41" s="97"/>
      <c r="J41" s="98"/>
    </row>
    <row r="42" spans="1:10" ht="6.75" customHeight="1" thickTop="1" thickBot="1" x14ac:dyDescent="0.25">
      <c r="A42" s="103"/>
      <c r="B42" s="104"/>
      <c r="C42" s="105"/>
      <c r="D42" s="105"/>
      <c r="E42" s="105"/>
      <c r="F42" s="106"/>
      <c r="G42" s="97"/>
      <c r="H42" s="97"/>
      <c r="I42" s="97"/>
      <c r="J42" s="98"/>
    </row>
    <row r="43" spans="1:10" ht="15.75" thickTop="1" x14ac:dyDescent="0.25">
      <c r="A43" s="553" t="s">
        <v>182</v>
      </c>
      <c r="B43" s="554"/>
      <c r="C43" s="554"/>
      <c r="D43" s="554"/>
      <c r="E43" s="554"/>
      <c r="F43" s="554"/>
      <c r="G43" s="554"/>
      <c r="H43" s="554"/>
      <c r="I43" s="554"/>
      <c r="J43" s="555"/>
    </row>
    <row r="44" spans="1:10" ht="12.75" customHeight="1" x14ac:dyDescent="0.2">
      <c r="A44" s="556" t="s">
        <v>183</v>
      </c>
      <c r="B44" s="557"/>
      <c r="C44" s="558"/>
      <c r="D44" s="562" t="s">
        <v>184</v>
      </c>
      <c r="E44" s="563"/>
      <c r="F44" s="563"/>
      <c r="G44" s="563"/>
      <c r="H44" s="563"/>
      <c r="I44" s="563"/>
      <c r="J44" s="564"/>
    </row>
    <row r="45" spans="1:10" x14ac:dyDescent="0.2">
      <c r="A45" s="559"/>
      <c r="B45" s="560"/>
      <c r="C45" s="561"/>
      <c r="D45" s="107">
        <v>-1</v>
      </c>
      <c r="E45" s="108">
        <v>-2</v>
      </c>
      <c r="F45" s="108">
        <v>-3</v>
      </c>
      <c r="G45" s="108">
        <v>-4</v>
      </c>
      <c r="H45" s="108">
        <v>-5</v>
      </c>
      <c r="I45" s="108">
        <v>-6</v>
      </c>
      <c r="J45" s="108">
        <v>-7</v>
      </c>
    </row>
    <row r="46" spans="1:10" ht="15" customHeight="1" x14ac:dyDescent="0.2">
      <c r="A46" s="565" t="s">
        <v>37</v>
      </c>
      <c r="B46" s="566"/>
      <c r="C46" s="567"/>
      <c r="D46" s="109" t="s">
        <v>185</v>
      </c>
      <c r="E46" s="110" t="s">
        <v>186</v>
      </c>
      <c r="F46" s="110" t="s">
        <v>187</v>
      </c>
      <c r="G46" s="110" t="s">
        <v>188</v>
      </c>
      <c r="H46" s="110" t="s">
        <v>189</v>
      </c>
      <c r="I46" s="110" t="s">
        <v>190</v>
      </c>
      <c r="J46" s="111" t="s">
        <v>191</v>
      </c>
    </row>
    <row r="47" spans="1:10" ht="15" customHeight="1" x14ac:dyDescent="0.2">
      <c r="A47" s="542" t="s">
        <v>38</v>
      </c>
      <c r="B47" s="543"/>
      <c r="C47" s="544"/>
      <c r="D47" s="112" t="s">
        <v>185</v>
      </c>
      <c r="E47" s="113" t="s">
        <v>192</v>
      </c>
      <c r="F47" s="113" t="s">
        <v>193</v>
      </c>
      <c r="G47" s="113" t="s">
        <v>194</v>
      </c>
      <c r="H47" s="113" t="s">
        <v>195</v>
      </c>
      <c r="I47" s="113" t="s">
        <v>196</v>
      </c>
      <c r="J47" s="114" t="s">
        <v>197</v>
      </c>
    </row>
    <row r="48" spans="1:10" ht="15" customHeight="1" x14ac:dyDescent="0.2">
      <c r="A48" s="542" t="s">
        <v>39</v>
      </c>
      <c r="B48" s="543"/>
      <c r="C48" s="544"/>
      <c r="D48" s="112" t="s">
        <v>185</v>
      </c>
      <c r="E48" s="113" t="s">
        <v>198</v>
      </c>
      <c r="F48" s="113" t="s">
        <v>194</v>
      </c>
      <c r="G48" s="113" t="s">
        <v>199</v>
      </c>
      <c r="H48" s="113" t="s">
        <v>200</v>
      </c>
      <c r="I48" s="113" t="s">
        <v>201</v>
      </c>
      <c r="J48" s="114" t="s">
        <v>202</v>
      </c>
    </row>
    <row r="49" spans="1:10" ht="15" customHeight="1" x14ac:dyDescent="0.2">
      <c r="A49" s="542" t="s">
        <v>40</v>
      </c>
      <c r="B49" s="543"/>
      <c r="C49" s="544"/>
      <c r="D49" s="115" t="s">
        <v>203</v>
      </c>
      <c r="E49" s="113" t="s">
        <v>204</v>
      </c>
      <c r="F49" s="113" t="s">
        <v>199</v>
      </c>
      <c r="G49" s="113" t="s">
        <v>205</v>
      </c>
      <c r="H49" s="113" t="s">
        <v>206</v>
      </c>
      <c r="I49" s="113" t="s">
        <v>207</v>
      </c>
      <c r="J49" s="114" t="s">
        <v>208</v>
      </c>
    </row>
    <row r="50" spans="1:10" ht="15" customHeight="1" x14ac:dyDescent="0.2">
      <c r="A50" s="542" t="s">
        <v>41</v>
      </c>
      <c r="B50" s="543"/>
      <c r="C50" s="544"/>
      <c r="D50" s="116">
        <v>-1</v>
      </c>
      <c r="E50" s="113" t="s">
        <v>209</v>
      </c>
      <c r="F50" s="113" t="s">
        <v>205</v>
      </c>
      <c r="G50" s="113" t="s">
        <v>210</v>
      </c>
      <c r="H50" s="113" t="s">
        <v>211</v>
      </c>
      <c r="I50" s="113" t="s">
        <v>212</v>
      </c>
      <c r="J50" s="114" t="s">
        <v>213</v>
      </c>
    </row>
    <row r="51" spans="1:10" ht="15" customHeight="1" x14ac:dyDescent="0.2">
      <c r="A51" s="545" t="s">
        <v>42</v>
      </c>
      <c r="B51" s="546"/>
      <c r="C51" s="547"/>
      <c r="D51" s="117" t="s">
        <v>214</v>
      </c>
      <c r="E51" s="118" t="s">
        <v>215</v>
      </c>
      <c r="F51" s="118" t="s">
        <v>216</v>
      </c>
      <c r="G51" s="118" t="s">
        <v>217</v>
      </c>
      <c r="H51" s="118" t="s">
        <v>186</v>
      </c>
      <c r="I51" s="118" t="s">
        <v>218</v>
      </c>
      <c r="J51" s="119" t="s">
        <v>219</v>
      </c>
    </row>
    <row r="52" spans="1:10" ht="24.75" customHeight="1" thickBot="1" x14ac:dyDescent="0.25">
      <c r="A52" s="120"/>
      <c r="B52" s="120"/>
      <c r="C52" s="120"/>
      <c r="D52" s="548" t="s">
        <v>220</v>
      </c>
      <c r="E52" s="549"/>
      <c r="F52" s="549"/>
      <c r="G52" s="549"/>
      <c r="H52" s="550"/>
      <c r="I52" s="551" t="str">
        <f>IF(ISNUMBER(C20),F20,IF(ISNUMBER(C24),F24,IF(ISNUMBER(I21),H24,IF(ISNUMBER(C28),F28,IF(ISNUMBER(C32),F32,IF(ISNUMBER(C37),J37,IF(ISNUMBER(C41),E41," ")))))))</f>
        <v xml:space="preserve"> </v>
      </c>
      <c r="J52" s="552"/>
    </row>
    <row r="53" spans="1:10" x14ac:dyDescent="0.2">
      <c r="A53" s="121"/>
      <c r="B53" s="121"/>
      <c r="C53" s="121"/>
      <c r="D53" s="121"/>
      <c r="E53" s="121"/>
      <c r="F53" s="121"/>
      <c r="G53" s="121"/>
      <c r="H53" s="121"/>
      <c r="I53" s="121"/>
      <c r="J53" s="121"/>
    </row>
    <row r="54" spans="1:10" x14ac:dyDescent="0.2">
      <c r="A54" s="121"/>
      <c r="B54" s="121"/>
      <c r="C54" s="121"/>
      <c r="D54" s="121"/>
      <c r="E54" s="121"/>
      <c r="F54" s="121"/>
      <c r="G54" s="121"/>
      <c r="H54" s="121"/>
      <c r="I54" s="121"/>
      <c r="J54" s="121"/>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55"/>
  <sheetViews>
    <sheetView workbookViewId="0">
      <selection activeCell="M30" sqref="M30:P30"/>
    </sheetView>
  </sheetViews>
  <sheetFormatPr defaultColWidth="2.7109375" defaultRowHeight="12.75" customHeight="1" x14ac:dyDescent="0.25"/>
  <cols>
    <col min="1" max="5" width="2.7109375" style="18" customWidth="1"/>
    <col min="6" max="11" width="2.7109375" style="19" customWidth="1"/>
    <col min="12" max="28" width="2.7109375" style="18" customWidth="1"/>
    <col min="29" max="30" width="2.7109375" style="19" customWidth="1"/>
    <col min="31" max="33" width="2.7109375" style="18" customWidth="1"/>
    <col min="34" max="34" width="2.85546875" style="18" customWidth="1"/>
    <col min="35" max="40" width="2.7109375" style="18" customWidth="1"/>
    <col min="41" max="41" width="3.140625" style="19" customWidth="1"/>
    <col min="42" max="42" width="3.28515625" style="19" customWidth="1"/>
    <col min="43" max="44" width="2.7109375" style="19" customWidth="1"/>
    <col min="45" max="61" width="2.7109375" style="18" customWidth="1"/>
    <col min="62" max="62" width="2.7109375" style="20" customWidth="1"/>
    <col min="63" max="256" width="2.7109375" style="18"/>
    <col min="257" max="289" width="2.7109375" style="18" customWidth="1"/>
    <col min="290" max="290" width="2.85546875" style="18" customWidth="1"/>
    <col min="291" max="296" width="2.7109375" style="18" customWidth="1"/>
    <col min="297" max="297" width="3.140625" style="18" customWidth="1"/>
    <col min="298" max="298" width="3.28515625" style="18" customWidth="1"/>
    <col min="299" max="318" width="2.7109375" style="18" customWidth="1"/>
    <col min="319" max="512" width="2.7109375" style="18"/>
    <col min="513" max="545" width="2.7109375" style="18" customWidth="1"/>
    <col min="546" max="546" width="2.85546875" style="18" customWidth="1"/>
    <col min="547" max="552" width="2.7109375" style="18" customWidth="1"/>
    <col min="553" max="553" width="3.140625" style="18" customWidth="1"/>
    <col min="554" max="554" width="3.28515625" style="18" customWidth="1"/>
    <col min="555" max="574" width="2.7109375" style="18" customWidth="1"/>
    <col min="575" max="768" width="2.7109375" style="18"/>
    <col min="769" max="801" width="2.7109375" style="18" customWidth="1"/>
    <col min="802" max="802" width="2.85546875" style="18" customWidth="1"/>
    <col min="803" max="808" width="2.7109375" style="18" customWidth="1"/>
    <col min="809" max="809" width="3.140625" style="18" customWidth="1"/>
    <col min="810" max="810" width="3.28515625" style="18" customWidth="1"/>
    <col min="811" max="830" width="2.7109375" style="18" customWidth="1"/>
    <col min="831" max="1024" width="2.7109375" style="18"/>
    <col min="1025" max="1057" width="2.7109375" style="18" customWidth="1"/>
    <col min="1058" max="1058" width="2.85546875" style="18" customWidth="1"/>
    <col min="1059" max="1064" width="2.7109375" style="18" customWidth="1"/>
    <col min="1065" max="1065" width="3.140625" style="18" customWidth="1"/>
    <col min="1066" max="1066" width="3.28515625" style="18" customWidth="1"/>
    <col min="1067" max="1086" width="2.7109375" style="18" customWidth="1"/>
    <col min="1087" max="1280" width="2.7109375" style="18"/>
    <col min="1281" max="1313" width="2.7109375" style="18" customWidth="1"/>
    <col min="1314" max="1314" width="2.85546875" style="18" customWidth="1"/>
    <col min="1315" max="1320" width="2.7109375" style="18" customWidth="1"/>
    <col min="1321" max="1321" width="3.140625" style="18" customWidth="1"/>
    <col min="1322" max="1322" width="3.28515625" style="18" customWidth="1"/>
    <col min="1323" max="1342" width="2.7109375" style="18" customWidth="1"/>
    <col min="1343" max="1536" width="2.7109375" style="18"/>
    <col min="1537" max="1569" width="2.7109375" style="18" customWidth="1"/>
    <col min="1570" max="1570" width="2.85546875" style="18" customWidth="1"/>
    <col min="1571" max="1576" width="2.7109375" style="18" customWidth="1"/>
    <col min="1577" max="1577" width="3.140625" style="18" customWidth="1"/>
    <col min="1578" max="1578" width="3.28515625" style="18" customWidth="1"/>
    <col min="1579" max="1598" width="2.7109375" style="18" customWidth="1"/>
    <col min="1599" max="1792" width="2.7109375" style="18"/>
    <col min="1793" max="1825" width="2.7109375" style="18" customWidth="1"/>
    <col min="1826" max="1826" width="2.85546875" style="18" customWidth="1"/>
    <col min="1827" max="1832" width="2.7109375" style="18" customWidth="1"/>
    <col min="1833" max="1833" width="3.140625" style="18" customWidth="1"/>
    <col min="1834" max="1834" width="3.28515625" style="18" customWidth="1"/>
    <col min="1835" max="1854" width="2.7109375" style="18" customWidth="1"/>
    <col min="1855" max="2048" width="2.7109375" style="18"/>
    <col min="2049" max="2081" width="2.7109375" style="18" customWidth="1"/>
    <col min="2082" max="2082" width="2.85546875" style="18" customWidth="1"/>
    <col min="2083" max="2088" width="2.7109375" style="18" customWidth="1"/>
    <col min="2089" max="2089" width="3.140625" style="18" customWidth="1"/>
    <col min="2090" max="2090" width="3.28515625" style="18" customWidth="1"/>
    <col min="2091" max="2110" width="2.7109375" style="18" customWidth="1"/>
    <col min="2111" max="2304" width="2.7109375" style="18"/>
    <col min="2305" max="2337" width="2.7109375" style="18" customWidth="1"/>
    <col min="2338" max="2338" width="2.85546875" style="18" customWidth="1"/>
    <col min="2339" max="2344" width="2.7109375" style="18" customWidth="1"/>
    <col min="2345" max="2345" width="3.140625" style="18" customWidth="1"/>
    <col min="2346" max="2346" width="3.28515625" style="18" customWidth="1"/>
    <col min="2347" max="2366" width="2.7109375" style="18" customWidth="1"/>
    <col min="2367" max="2560" width="2.7109375" style="18"/>
    <col min="2561" max="2593" width="2.7109375" style="18" customWidth="1"/>
    <col min="2594" max="2594" width="2.85546875" style="18" customWidth="1"/>
    <col min="2595" max="2600" width="2.7109375" style="18" customWidth="1"/>
    <col min="2601" max="2601" width="3.140625" style="18" customWidth="1"/>
    <col min="2602" max="2602" width="3.28515625" style="18" customWidth="1"/>
    <col min="2603" max="2622" width="2.7109375" style="18" customWidth="1"/>
    <col min="2623" max="2816" width="2.7109375" style="18"/>
    <col min="2817" max="2849" width="2.7109375" style="18" customWidth="1"/>
    <col min="2850" max="2850" width="2.85546875" style="18" customWidth="1"/>
    <col min="2851" max="2856" width="2.7109375" style="18" customWidth="1"/>
    <col min="2857" max="2857" width="3.140625" style="18" customWidth="1"/>
    <col min="2858" max="2858" width="3.28515625" style="18" customWidth="1"/>
    <col min="2859" max="2878" width="2.7109375" style="18" customWidth="1"/>
    <col min="2879" max="3072" width="2.7109375" style="18"/>
    <col min="3073" max="3105" width="2.7109375" style="18" customWidth="1"/>
    <col min="3106" max="3106" width="2.85546875" style="18" customWidth="1"/>
    <col min="3107" max="3112" width="2.7109375" style="18" customWidth="1"/>
    <col min="3113" max="3113" width="3.140625" style="18" customWidth="1"/>
    <col min="3114" max="3114" width="3.28515625" style="18" customWidth="1"/>
    <col min="3115" max="3134" width="2.7109375" style="18" customWidth="1"/>
    <col min="3135" max="3328" width="2.7109375" style="18"/>
    <col min="3329" max="3361" width="2.7109375" style="18" customWidth="1"/>
    <col min="3362" max="3362" width="2.85546875" style="18" customWidth="1"/>
    <col min="3363" max="3368" width="2.7109375" style="18" customWidth="1"/>
    <col min="3369" max="3369" width="3.140625" style="18" customWidth="1"/>
    <col min="3370" max="3370" width="3.28515625" style="18" customWidth="1"/>
    <col min="3371" max="3390" width="2.7109375" style="18" customWidth="1"/>
    <col min="3391" max="3584" width="2.7109375" style="18"/>
    <col min="3585" max="3617" width="2.7109375" style="18" customWidth="1"/>
    <col min="3618" max="3618" width="2.85546875" style="18" customWidth="1"/>
    <col min="3619" max="3624" width="2.7109375" style="18" customWidth="1"/>
    <col min="3625" max="3625" width="3.140625" style="18" customWidth="1"/>
    <col min="3626" max="3626" width="3.28515625" style="18" customWidth="1"/>
    <col min="3627" max="3646" width="2.7109375" style="18" customWidth="1"/>
    <col min="3647" max="3840" width="2.7109375" style="18"/>
    <col min="3841" max="3873" width="2.7109375" style="18" customWidth="1"/>
    <col min="3874" max="3874" width="2.85546875" style="18" customWidth="1"/>
    <col min="3875" max="3880" width="2.7109375" style="18" customWidth="1"/>
    <col min="3881" max="3881" width="3.140625" style="18" customWidth="1"/>
    <col min="3882" max="3882" width="3.28515625" style="18" customWidth="1"/>
    <col min="3883" max="3902" width="2.7109375" style="18" customWidth="1"/>
    <col min="3903" max="4096" width="2.7109375" style="18"/>
    <col min="4097" max="4129" width="2.7109375" style="18" customWidth="1"/>
    <col min="4130" max="4130" width="2.85546875" style="18" customWidth="1"/>
    <col min="4131" max="4136" width="2.7109375" style="18" customWidth="1"/>
    <col min="4137" max="4137" width="3.140625" style="18" customWidth="1"/>
    <col min="4138" max="4138" width="3.28515625" style="18" customWidth="1"/>
    <col min="4139" max="4158" width="2.7109375" style="18" customWidth="1"/>
    <col min="4159" max="4352" width="2.7109375" style="18"/>
    <col min="4353" max="4385" width="2.7109375" style="18" customWidth="1"/>
    <col min="4386" max="4386" width="2.85546875" style="18" customWidth="1"/>
    <col min="4387" max="4392" width="2.7109375" style="18" customWidth="1"/>
    <col min="4393" max="4393" width="3.140625" style="18" customWidth="1"/>
    <col min="4394" max="4394" width="3.28515625" style="18" customWidth="1"/>
    <col min="4395" max="4414" width="2.7109375" style="18" customWidth="1"/>
    <col min="4415" max="4608" width="2.7109375" style="18"/>
    <col min="4609" max="4641" width="2.7109375" style="18" customWidth="1"/>
    <col min="4642" max="4642" width="2.85546875" style="18" customWidth="1"/>
    <col min="4643" max="4648" width="2.7109375" style="18" customWidth="1"/>
    <col min="4649" max="4649" width="3.140625" style="18" customWidth="1"/>
    <col min="4650" max="4650" width="3.28515625" style="18" customWidth="1"/>
    <col min="4651" max="4670" width="2.7109375" style="18" customWidth="1"/>
    <col min="4671" max="4864" width="2.7109375" style="18"/>
    <col min="4865" max="4897" width="2.7109375" style="18" customWidth="1"/>
    <col min="4898" max="4898" width="2.85546875" style="18" customWidth="1"/>
    <col min="4899" max="4904" width="2.7109375" style="18" customWidth="1"/>
    <col min="4905" max="4905" width="3.140625" style="18" customWidth="1"/>
    <col min="4906" max="4906" width="3.28515625" style="18" customWidth="1"/>
    <col min="4907" max="4926" width="2.7109375" style="18" customWidth="1"/>
    <col min="4927" max="5120" width="2.7109375" style="18"/>
    <col min="5121" max="5153" width="2.7109375" style="18" customWidth="1"/>
    <col min="5154" max="5154" width="2.85546875" style="18" customWidth="1"/>
    <col min="5155" max="5160" width="2.7109375" style="18" customWidth="1"/>
    <col min="5161" max="5161" width="3.140625" style="18" customWidth="1"/>
    <col min="5162" max="5162" width="3.28515625" style="18" customWidth="1"/>
    <col min="5163" max="5182" width="2.7109375" style="18" customWidth="1"/>
    <col min="5183" max="5376" width="2.7109375" style="18"/>
    <col min="5377" max="5409" width="2.7109375" style="18" customWidth="1"/>
    <col min="5410" max="5410" width="2.85546875" style="18" customWidth="1"/>
    <col min="5411" max="5416" width="2.7109375" style="18" customWidth="1"/>
    <col min="5417" max="5417" width="3.140625" style="18" customWidth="1"/>
    <col min="5418" max="5418" width="3.28515625" style="18" customWidth="1"/>
    <col min="5419" max="5438" width="2.7109375" style="18" customWidth="1"/>
    <col min="5439" max="5632" width="2.7109375" style="18"/>
    <col min="5633" max="5665" width="2.7109375" style="18" customWidth="1"/>
    <col min="5666" max="5666" width="2.85546875" style="18" customWidth="1"/>
    <col min="5667" max="5672" width="2.7109375" style="18" customWidth="1"/>
    <col min="5673" max="5673" width="3.140625" style="18" customWidth="1"/>
    <col min="5674" max="5674" width="3.28515625" style="18" customWidth="1"/>
    <col min="5675" max="5694" width="2.7109375" style="18" customWidth="1"/>
    <col min="5695" max="5888" width="2.7109375" style="18"/>
    <col min="5889" max="5921" width="2.7109375" style="18" customWidth="1"/>
    <col min="5922" max="5922" width="2.85546875" style="18" customWidth="1"/>
    <col min="5923" max="5928" width="2.7109375" style="18" customWidth="1"/>
    <col min="5929" max="5929" width="3.140625" style="18" customWidth="1"/>
    <col min="5930" max="5930" width="3.28515625" style="18" customWidth="1"/>
    <col min="5931" max="5950" width="2.7109375" style="18" customWidth="1"/>
    <col min="5951" max="6144" width="2.7109375" style="18"/>
    <col min="6145" max="6177" width="2.7109375" style="18" customWidth="1"/>
    <col min="6178" max="6178" width="2.85546875" style="18" customWidth="1"/>
    <col min="6179" max="6184" width="2.7109375" style="18" customWidth="1"/>
    <col min="6185" max="6185" width="3.140625" style="18" customWidth="1"/>
    <col min="6186" max="6186" width="3.28515625" style="18" customWidth="1"/>
    <col min="6187" max="6206" width="2.7109375" style="18" customWidth="1"/>
    <col min="6207" max="6400" width="2.7109375" style="18"/>
    <col min="6401" max="6433" width="2.7109375" style="18" customWidth="1"/>
    <col min="6434" max="6434" width="2.85546875" style="18" customWidth="1"/>
    <col min="6435" max="6440" width="2.7109375" style="18" customWidth="1"/>
    <col min="6441" max="6441" width="3.140625" style="18" customWidth="1"/>
    <col min="6442" max="6442" width="3.28515625" style="18" customWidth="1"/>
    <col min="6443" max="6462" width="2.7109375" style="18" customWidth="1"/>
    <col min="6463" max="6656" width="2.7109375" style="18"/>
    <col min="6657" max="6689" width="2.7109375" style="18" customWidth="1"/>
    <col min="6690" max="6690" width="2.85546875" style="18" customWidth="1"/>
    <col min="6691" max="6696" width="2.7109375" style="18" customWidth="1"/>
    <col min="6697" max="6697" width="3.140625" style="18" customWidth="1"/>
    <col min="6698" max="6698" width="3.28515625" style="18" customWidth="1"/>
    <col min="6699" max="6718" width="2.7109375" style="18" customWidth="1"/>
    <col min="6719" max="6912" width="2.7109375" style="18"/>
    <col min="6913" max="6945" width="2.7109375" style="18" customWidth="1"/>
    <col min="6946" max="6946" width="2.85546875" style="18" customWidth="1"/>
    <col min="6947" max="6952" width="2.7109375" style="18" customWidth="1"/>
    <col min="6953" max="6953" width="3.140625" style="18" customWidth="1"/>
    <col min="6954" max="6954" width="3.28515625" style="18" customWidth="1"/>
    <col min="6955" max="6974" width="2.7109375" style="18" customWidth="1"/>
    <col min="6975" max="7168" width="2.7109375" style="18"/>
    <col min="7169" max="7201" width="2.7109375" style="18" customWidth="1"/>
    <col min="7202" max="7202" width="2.85546875" style="18" customWidth="1"/>
    <col min="7203" max="7208" width="2.7109375" style="18" customWidth="1"/>
    <col min="7209" max="7209" width="3.140625" style="18" customWidth="1"/>
    <col min="7210" max="7210" width="3.28515625" style="18" customWidth="1"/>
    <col min="7211" max="7230" width="2.7109375" style="18" customWidth="1"/>
    <col min="7231" max="7424" width="2.7109375" style="18"/>
    <col min="7425" max="7457" width="2.7109375" style="18" customWidth="1"/>
    <col min="7458" max="7458" width="2.85546875" style="18" customWidth="1"/>
    <col min="7459" max="7464" width="2.7109375" style="18" customWidth="1"/>
    <col min="7465" max="7465" width="3.140625" style="18" customWidth="1"/>
    <col min="7466" max="7466" width="3.28515625" style="18" customWidth="1"/>
    <col min="7467" max="7486" width="2.7109375" style="18" customWidth="1"/>
    <col min="7487" max="7680" width="2.7109375" style="18"/>
    <col min="7681" max="7713" width="2.7109375" style="18" customWidth="1"/>
    <col min="7714" max="7714" width="2.85546875" style="18" customWidth="1"/>
    <col min="7715" max="7720" width="2.7109375" style="18" customWidth="1"/>
    <col min="7721" max="7721" width="3.140625" style="18" customWidth="1"/>
    <col min="7722" max="7722" width="3.28515625" style="18" customWidth="1"/>
    <col min="7723" max="7742" width="2.7109375" style="18" customWidth="1"/>
    <col min="7743" max="7936" width="2.7109375" style="18"/>
    <col min="7937" max="7969" width="2.7109375" style="18" customWidth="1"/>
    <col min="7970" max="7970" width="2.85546875" style="18" customWidth="1"/>
    <col min="7971" max="7976" width="2.7109375" style="18" customWidth="1"/>
    <col min="7977" max="7977" width="3.140625" style="18" customWidth="1"/>
    <col min="7978" max="7978" width="3.28515625" style="18" customWidth="1"/>
    <col min="7979" max="7998" width="2.7109375" style="18" customWidth="1"/>
    <col min="7999" max="8192" width="2.7109375" style="18"/>
    <col min="8193" max="8225" width="2.7109375" style="18" customWidth="1"/>
    <col min="8226" max="8226" width="2.85546875" style="18" customWidth="1"/>
    <col min="8227" max="8232" width="2.7109375" style="18" customWidth="1"/>
    <col min="8233" max="8233" width="3.140625" style="18" customWidth="1"/>
    <col min="8234" max="8234" width="3.28515625" style="18" customWidth="1"/>
    <col min="8235" max="8254" width="2.7109375" style="18" customWidth="1"/>
    <col min="8255" max="8448" width="2.7109375" style="18"/>
    <col min="8449" max="8481" width="2.7109375" style="18" customWidth="1"/>
    <col min="8482" max="8482" width="2.85546875" style="18" customWidth="1"/>
    <col min="8483" max="8488" width="2.7109375" style="18" customWidth="1"/>
    <col min="8489" max="8489" width="3.140625" style="18" customWidth="1"/>
    <col min="8490" max="8490" width="3.28515625" style="18" customWidth="1"/>
    <col min="8491" max="8510" width="2.7109375" style="18" customWidth="1"/>
    <col min="8511" max="8704" width="2.7109375" style="18"/>
    <col min="8705" max="8737" width="2.7109375" style="18" customWidth="1"/>
    <col min="8738" max="8738" width="2.85546875" style="18" customWidth="1"/>
    <col min="8739" max="8744" width="2.7109375" style="18" customWidth="1"/>
    <col min="8745" max="8745" width="3.140625" style="18" customWidth="1"/>
    <col min="8746" max="8746" width="3.28515625" style="18" customWidth="1"/>
    <col min="8747" max="8766" width="2.7109375" style="18" customWidth="1"/>
    <col min="8767" max="8960" width="2.7109375" style="18"/>
    <col min="8961" max="8993" width="2.7109375" style="18" customWidth="1"/>
    <col min="8994" max="8994" width="2.85546875" style="18" customWidth="1"/>
    <col min="8995" max="9000" width="2.7109375" style="18" customWidth="1"/>
    <col min="9001" max="9001" width="3.140625" style="18" customWidth="1"/>
    <col min="9002" max="9002" width="3.28515625" style="18" customWidth="1"/>
    <col min="9003" max="9022" width="2.7109375" style="18" customWidth="1"/>
    <col min="9023" max="9216" width="2.7109375" style="18"/>
    <col min="9217" max="9249" width="2.7109375" style="18" customWidth="1"/>
    <col min="9250" max="9250" width="2.85546875" style="18" customWidth="1"/>
    <col min="9251" max="9256" width="2.7109375" style="18" customWidth="1"/>
    <col min="9257" max="9257" width="3.140625" style="18" customWidth="1"/>
    <col min="9258" max="9258" width="3.28515625" style="18" customWidth="1"/>
    <col min="9259" max="9278" width="2.7109375" style="18" customWidth="1"/>
    <col min="9279" max="9472" width="2.7109375" style="18"/>
    <col min="9473" max="9505" width="2.7109375" style="18" customWidth="1"/>
    <col min="9506" max="9506" width="2.85546875" style="18" customWidth="1"/>
    <col min="9507" max="9512" width="2.7109375" style="18" customWidth="1"/>
    <col min="9513" max="9513" width="3.140625" style="18" customWidth="1"/>
    <col min="9514" max="9514" width="3.28515625" style="18" customWidth="1"/>
    <col min="9515" max="9534" width="2.7109375" style="18" customWidth="1"/>
    <col min="9535" max="9728" width="2.7109375" style="18"/>
    <col min="9729" max="9761" width="2.7109375" style="18" customWidth="1"/>
    <col min="9762" max="9762" width="2.85546875" style="18" customWidth="1"/>
    <col min="9763" max="9768" width="2.7109375" style="18" customWidth="1"/>
    <col min="9769" max="9769" width="3.140625" style="18" customWidth="1"/>
    <col min="9770" max="9770" width="3.28515625" style="18" customWidth="1"/>
    <col min="9771" max="9790" width="2.7109375" style="18" customWidth="1"/>
    <col min="9791" max="9984" width="2.7109375" style="18"/>
    <col min="9985" max="10017" width="2.7109375" style="18" customWidth="1"/>
    <col min="10018" max="10018" width="2.85546875" style="18" customWidth="1"/>
    <col min="10019" max="10024" width="2.7109375" style="18" customWidth="1"/>
    <col min="10025" max="10025" width="3.140625" style="18" customWidth="1"/>
    <col min="10026" max="10026" width="3.28515625" style="18" customWidth="1"/>
    <col min="10027" max="10046" width="2.7109375" style="18" customWidth="1"/>
    <col min="10047" max="10240" width="2.7109375" style="18"/>
    <col min="10241" max="10273" width="2.7109375" style="18" customWidth="1"/>
    <col min="10274" max="10274" width="2.85546875" style="18" customWidth="1"/>
    <col min="10275" max="10280" width="2.7109375" style="18" customWidth="1"/>
    <col min="10281" max="10281" width="3.140625" style="18" customWidth="1"/>
    <col min="10282" max="10282" width="3.28515625" style="18" customWidth="1"/>
    <col min="10283" max="10302" width="2.7109375" style="18" customWidth="1"/>
    <col min="10303" max="10496" width="2.7109375" style="18"/>
    <col min="10497" max="10529" width="2.7109375" style="18" customWidth="1"/>
    <col min="10530" max="10530" width="2.85546875" style="18" customWidth="1"/>
    <col min="10531" max="10536" width="2.7109375" style="18" customWidth="1"/>
    <col min="10537" max="10537" width="3.140625" style="18" customWidth="1"/>
    <col min="10538" max="10538" width="3.28515625" style="18" customWidth="1"/>
    <col min="10539" max="10558" width="2.7109375" style="18" customWidth="1"/>
    <col min="10559" max="10752" width="2.7109375" style="18"/>
    <col min="10753" max="10785" width="2.7109375" style="18" customWidth="1"/>
    <col min="10786" max="10786" width="2.85546875" style="18" customWidth="1"/>
    <col min="10787" max="10792" width="2.7109375" style="18" customWidth="1"/>
    <col min="10793" max="10793" width="3.140625" style="18" customWidth="1"/>
    <col min="10794" max="10794" width="3.28515625" style="18" customWidth="1"/>
    <col min="10795" max="10814" width="2.7109375" style="18" customWidth="1"/>
    <col min="10815" max="11008" width="2.7109375" style="18"/>
    <col min="11009" max="11041" width="2.7109375" style="18" customWidth="1"/>
    <col min="11042" max="11042" width="2.85546875" style="18" customWidth="1"/>
    <col min="11043" max="11048" width="2.7109375" style="18" customWidth="1"/>
    <col min="11049" max="11049" width="3.140625" style="18" customWidth="1"/>
    <col min="11050" max="11050" width="3.28515625" style="18" customWidth="1"/>
    <col min="11051" max="11070" width="2.7109375" style="18" customWidth="1"/>
    <col min="11071" max="11264" width="2.7109375" style="18"/>
    <col min="11265" max="11297" width="2.7109375" style="18" customWidth="1"/>
    <col min="11298" max="11298" width="2.85546875" style="18" customWidth="1"/>
    <col min="11299" max="11304" width="2.7109375" style="18" customWidth="1"/>
    <col min="11305" max="11305" width="3.140625" style="18" customWidth="1"/>
    <col min="11306" max="11306" width="3.28515625" style="18" customWidth="1"/>
    <col min="11307" max="11326" width="2.7109375" style="18" customWidth="1"/>
    <col min="11327" max="11520" width="2.7109375" style="18"/>
    <col min="11521" max="11553" width="2.7109375" style="18" customWidth="1"/>
    <col min="11554" max="11554" width="2.85546875" style="18" customWidth="1"/>
    <col min="11555" max="11560" width="2.7109375" style="18" customWidth="1"/>
    <col min="11561" max="11561" width="3.140625" style="18" customWidth="1"/>
    <col min="11562" max="11562" width="3.28515625" style="18" customWidth="1"/>
    <col min="11563" max="11582" width="2.7109375" style="18" customWidth="1"/>
    <col min="11583" max="11776" width="2.7109375" style="18"/>
    <col min="11777" max="11809" width="2.7109375" style="18" customWidth="1"/>
    <col min="11810" max="11810" width="2.85546875" style="18" customWidth="1"/>
    <col min="11811" max="11816" width="2.7109375" style="18" customWidth="1"/>
    <col min="11817" max="11817" width="3.140625" style="18" customWidth="1"/>
    <col min="11818" max="11818" width="3.28515625" style="18" customWidth="1"/>
    <col min="11819" max="11838" width="2.7109375" style="18" customWidth="1"/>
    <col min="11839" max="12032" width="2.7109375" style="18"/>
    <col min="12033" max="12065" width="2.7109375" style="18" customWidth="1"/>
    <col min="12066" max="12066" width="2.85546875" style="18" customWidth="1"/>
    <col min="12067" max="12072" width="2.7109375" style="18" customWidth="1"/>
    <col min="12073" max="12073" width="3.140625" style="18" customWidth="1"/>
    <col min="12074" max="12074" width="3.28515625" style="18" customWidth="1"/>
    <col min="12075" max="12094" width="2.7109375" style="18" customWidth="1"/>
    <col min="12095" max="12288" width="2.7109375" style="18"/>
    <col min="12289" max="12321" width="2.7109375" style="18" customWidth="1"/>
    <col min="12322" max="12322" width="2.85546875" style="18" customWidth="1"/>
    <col min="12323" max="12328" width="2.7109375" style="18" customWidth="1"/>
    <col min="12329" max="12329" width="3.140625" style="18" customWidth="1"/>
    <col min="12330" max="12330" width="3.28515625" style="18" customWidth="1"/>
    <col min="12331" max="12350" width="2.7109375" style="18" customWidth="1"/>
    <col min="12351" max="12544" width="2.7109375" style="18"/>
    <col min="12545" max="12577" width="2.7109375" style="18" customWidth="1"/>
    <col min="12578" max="12578" width="2.85546875" style="18" customWidth="1"/>
    <col min="12579" max="12584" width="2.7109375" style="18" customWidth="1"/>
    <col min="12585" max="12585" width="3.140625" style="18" customWidth="1"/>
    <col min="12586" max="12586" width="3.28515625" style="18" customWidth="1"/>
    <col min="12587" max="12606" width="2.7109375" style="18" customWidth="1"/>
    <col min="12607" max="12800" width="2.7109375" style="18"/>
    <col min="12801" max="12833" width="2.7109375" style="18" customWidth="1"/>
    <col min="12834" max="12834" width="2.85546875" style="18" customWidth="1"/>
    <col min="12835" max="12840" width="2.7109375" style="18" customWidth="1"/>
    <col min="12841" max="12841" width="3.140625" style="18" customWidth="1"/>
    <col min="12842" max="12842" width="3.28515625" style="18" customWidth="1"/>
    <col min="12843" max="12862" width="2.7109375" style="18" customWidth="1"/>
    <col min="12863" max="13056" width="2.7109375" style="18"/>
    <col min="13057" max="13089" width="2.7109375" style="18" customWidth="1"/>
    <col min="13090" max="13090" width="2.85546875" style="18" customWidth="1"/>
    <col min="13091" max="13096" width="2.7109375" style="18" customWidth="1"/>
    <col min="13097" max="13097" width="3.140625" style="18" customWidth="1"/>
    <col min="13098" max="13098" width="3.28515625" style="18" customWidth="1"/>
    <col min="13099" max="13118" width="2.7109375" style="18" customWidth="1"/>
    <col min="13119" max="13312" width="2.7109375" style="18"/>
    <col min="13313" max="13345" width="2.7109375" style="18" customWidth="1"/>
    <col min="13346" max="13346" width="2.85546875" style="18" customWidth="1"/>
    <col min="13347" max="13352" width="2.7109375" style="18" customWidth="1"/>
    <col min="13353" max="13353" width="3.140625" style="18" customWidth="1"/>
    <col min="13354" max="13354" width="3.28515625" style="18" customWidth="1"/>
    <col min="13355" max="13374" width="2.7109375" style="18" customWidth="1"/>
    <col min="13375" max="13568" width="2.7109375" style="18"/>
    <col min="13569" max="13601" width="2.7109375" style="18" customWidth="1"/>
    <col min="13602" max="13602" width="2.85546875" style="18" customWidth="1"/>
    <col min="13603" max="13608" width="2.7109375" style="18" customWidth="1"/>
    <col min="13609" max="13609" width="3.140625" style="18" customWidth="1"/>
    <col min="13610" max="13610" width="3.28515625" style="18" customWidth="1"/>
    <col min="13611" max="13630" width="2.7109375" style="18" customWidth="1"/>
    <col min="13631" max="13824" width="2.7109375" style="18"/>
    <col min="13825" max="13857" width="2.7109375" style="18" customWidth="1"/>
    <col min="13858" max="13858" width="2.85546875" style="18" customWidth="1"/>
    <col min="13859" max="13864" width="2.7109375" style="18" customWidth="1"/>
    <col min="13865" max="13865" width="3.140625" style="18" customWidth="1"/>
    <col min="13866" max="13866" width="3.28515625" style="18" customWidth="1"/>
    <col min="13867" max="13886" width="2.7109375" style="18" customWidth="1"/>
    <col min="13887" max="14080" width="2.7109375" style="18"/>
    <col min="14081" max="14113" width="2.7109375" style="18" customWidth="1"/>
    <col min="14114" max="14114" width="2.85546875" style="18" customWidth="1"/>
    <col min="14115" max="14120" width="2.7109375" style="18" customWidth="1"/>
    <col min="14121" max="14121" width="3.140625" style="18" customWidth="1"/>
    <col min="14122" max="14122" width="3.28515625" style="18" customWidth="1"/>
    <col min="14123" max="14142" width="2.7109375" style="18" customWidth="1"/>
    <col min="14143" max="14336" width="2.7109375" style="18"/>
    <col min="14337" max="14369" width="2.7109375" style="18" customWidth="1"/>
    <col min="14370" max="14370" width="2.85546875" style="18" customWidth="1"/>
    <col min="14371" max="14376" width="2.7109375" style="18" customWidth="1"/>
    <col min="14377" max="14377" width="3.140625" style="18" customWidth="1"/>
    <col min="14378" max="14378" width="3.28515625" style="18" customWidth="1"/>
    <col min="14379" max="14398" width="2.7109375" style="18" customWidth="1"/>
    <col min="14399" max="14592" width="2.7109375" style="18"/>
    <col min="14593" max="14625" width="2.7109375" style="18" customWidth="1"/>
    <col min="14626" max="14626" width="2.85546875" style="18" customWidth="1"/>
    <col min="14627" max="14632" width="2.7109375" style="18" customWidth="1"/>
    <col min="14633" max="14633" width="3.140625" style="18" customWidth="1"/>
    <col min="14634" max="14634" width="3.28515625" style="18" customWidth="1"/>
    <col min="14635" max="14654" width="2.7109375" style="18" customWidth="1"/>
    <col min="14655" max="14848" width="2.7109375" style="18"/>
    <col min="14849" max="14881" width="2.7109375" style="18" customWidth="1"/>
    <col min="14882" max="14882" width="2.85546875" style="18" customWidth="1"/>
    <col min="14883" max="14888" width="2.7109375" style="18" customWidth="1"/>
    <col min="14889" max="14889" width="3.140625" style="18" customWidth="1"/>
    <col min="14890" max="14890" width="3.28515625" style="18" customWidth="1"/>
    <col min="14891" max="14910" width="2.7109375" style="18" customWidth="1"/>
    <col min="14911" max="15104" width="2.7109375" style="18"/>
    <col min="15105" max="15137" width="2.7109375" style="18" customWidth="1"/>
    <col min="15138" max="15138" width="2.85546875" style="18" customWidth="1"/>
    <col min="15139" max="15144" width="2.7109375" style="18" customWidth="1"/>
    <col min="15145" max="15145" width="3.140625" style="18" customWidth="1"/>
    <col min="15146" max="15146" width="3.28515625" style="18" customWidth="1"/>
    <col min="15147" max="15166" width="2.7109375" style="18" customWidth="1"/>
    <col min="15167" max="15360" width="2.7109375" style="18"/>
    <col min="15361" max="15393" width="2.7109375" style="18" customWidth="1"/>
    <col min="15394" max="15394" width="2.85546875" style="18" customWidth="1"/>
    <col min="15395" max="15400" width="2.7109375" style="18" customWidth="1"/>
    <col min="15401" max="15401" width="3.140625" style="18" customWidth="1"/>
    <col min="15402" max="15402" width="3.28515625" style="18" customWidth="1"/>
    <col min="15403" max="15422" width="2.7109375" style="18" customWidth="1"/>
    <col min="15423" max="15616" width="2.7109375" style="18"/>
    <col min="15617" max="15649" width="2.7109375" style="18" customWidth="1"/>
    <col min="15650" max="15650" width="2.85546875" style="18" customWidth="1"/>
    <col min="15651" max="15656" width="2.7109375" style="18" customWidth="1"/>
    <col min="15657" max="15657" width="3.140625" style="18" customWidth="1"/>
    <col min="15658" max="15658" width="3.28515625" style="18" customWidth="1"/>
    <col min="15659" max="15678" width="2.7109375" style="18" customWidth="1"/>
    <col min="15679" max="15872" width="2.7109375" style="18"/>
    <col min="15873" max="15905" width="2.7109375" style="18" customWidth="1"/>
    <col min="15906" max="15906" width="2.85546875" style="18" customWidth="1"/>
    <col min="15907" max="15912" width="2.7109375" style="18" customWidth="1"/>
    <col min="15913" max="15913" width="3.140625" style="18" customWidth="1"/>
    <col min="15914" max="15914" width="3.28515625" style="18" customWidth="1"/>
    <col min="15915" max="15934" width="2.7109375" style="18" customWidth="1"/>
    <col min="15935" max="16128" width="2.7109375" style="18"/>
    <col min="16129" max="16161" width="2.7109375" style="18" customWidth="1"/>
    <col min="16162" max="16162" width="2.85546875" style="18" customWidth="1"/>
    <col min="16163" max="16168" width="2.7109375" style="18" customWidth="1"/>
    <col min="16169" max="16169" width="3.140625" style="18" customWidth="1"/>
    <col min="16170" max="16170" width="3.28515625" style="18" customWidth="1"/>
    <col min="16171" max="16190" width="2.7109375" style="18" customWidth="1"/>
    <col min="16191" max="16384" width="2.7109375" style="18"/>
  </cols>
  <sheetData>
    <row r="1" spans="1:62" ht="28.5" customHeight="1" x14ac:dyDescent="0.25">
      <c r="A1" s="175" t="s">
        <v>221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2" s="15" customFormat="1" ht="12.75" customHeight="1" x14ac:dyDescent="0.25">
      <c r="A2" s="14" t="s">
        <v>27</v>
      </c>
      <c r="B2" s="14"/>
      <c r="C2" s="14"/>
      <c r="D2" s="14"/>
      <c r="I2" s="14"/>
      <c r="J2" s="14"/>
      <c r="K2" s="14"/>
      <c r="AC2" s="16"/>
      <c r="AD2" s="16"/>
      <c r="AO2" s="16"/>
      <c r="AP2" s="16"/>
      <c r="AQ2" s="16"/>
      <c r="AR2" s="16"/>
      <c r="BJ2" s="17"/>
    </row>
    <row r="3" spans="1:62" ht="12.75" customHeight="1" thickBot="1" x14ac:dyDescent="0.3"/>
    <row r="4" spans="1:62" s="22" customFormat="1" ht="12.75" customHeight="1" x14ac:dyDescent="0.2">
      <c r="A4" s="176" t="s">
        <v>28</v>
      </c>
      <c r="B4" s="200"/>
      <c r="C4" s="200"/>
      <c r="D4" s="200"/>
      <c r="E4" s="201"/>
      <c r="F4" s="202"/>
      <c r="G4" s="203"/>
      <c r="H4" s="203"/>
      <c r="I4" s="203"/>
      <c r="J4" s="203"/>
      <c r="K4" s="203"/>
      <c r="L4" s="203"/>
      <c r="M4" s="203"/>
      <c r="N4" s="203"/>
      <c r="O4" s="203"/>
      <c r="P4" s="203"/>
      <c r="Q4" s="203"/>
      <c r="R4" s="203"/>
      <c r="S4" s="204"/>
      <c r="T4" s="176" t="s">
        <v>29</v>
      </c>
      <c r="U4" s="205"/>
      <c r="V4" s="205"/>
      <c r="W4" s="206"/>
      <c r="X4" s="207"/>
      <c r="Y4" s="208"/>
      <c r="Z4" s="209"/>
      <c r="AA4" s="210"/>
      <c r="AB4" s="176" t="s">
        <v>30</v>
      </c>
      <c r="AC4" s="205"/>
      <c r="AD4" s="211"/>
      <c r="AE4" s="208"/>
      <c r="AF4" s="212"/>
      <c r="AG4" s="213"/>
      <c r="AH4" s="176" t="s">
        <v>31</v>
      </c>
      <c r="AI4" s="177"/>
      <c r="AJ4" s="178"/>
      <c r="AK4" s="179"/>
      <c r="AL4" s="180"/>
      <c r="AM4" s="181"/>
      <c r="AN4" s="182" t="s">
        <v>32</v>
      </c>
      <c r="AO4" s="183"/>
      <c r="AP4" s="183"/>
      <c r="AQ4" s="183"/>
      <c r="AR4" s="183"/>
      <c r="AS4" s="183"/>
      <c r="AT4" s="184"/>
      <c r="AU4" s="188" t="str">
        <f>IF(A12=0,"",SUM(M11:P30))</f>
        <v/>
      </c>
      <c r="AV4" s="189"/>
      <c r="AW4" s="189"/>
      <c r="AX4" s="189"/>
      <c r="AY4" s="189"/>
      <c r="AZ4" s="189"/>
      <c r="BA4" s="189"/>
      <c r="BB4" s="189"/>
      <c r="BC4" s="189"/>
      <c r="BD4" s="189"/>
      <c r="BE4" s="189"/>
      <c r="BF4" s="189"/>
      <c r="BG4" s="189"/>
      <c r="BH4" s="190"/>
      <c r="BI4" s="21"/>
    </row>
    <row r="5" spans="1:62" s="22" customFormat="1" ht="12.75" customHeight="1" x14ac:dyDescent="0.2">
      <c r="A5" s="191" t="s">
        <v>33</v>
      </c>
      <c r="B5" s="192"/>
      <c r="C5" s="192"/>
      <c r="D5" s="192"/>
      <c r="E5" s="193"/>
      <c r="F5" s="194"/>
      <c r="G5" s="195"/>
      <c r="H5" s="195"/>
      <c r="I5" s="195"/>
      <c r="J5" s="195"/>
      <c r="K5" s="195"/>
      <c r="L5" s="195"/>
      <c r="M5" s="195"/>
      <c r="N5" s="195"/>
      <c r="O5" s="195"/>
      <c r="P5" s="195"/>
      <c r="Q5" s="195"/>
      <c r="R5" s="195"/>
      <c r="S5" s="196"/>
      <c r="T5" s="434" t="s">
        <v>34</v>
      </c>
      <c r="U5" s="435"/>
      <c r="V5" s="435"/>
      <c r="W5" s="435"/>
      <c r="X5" s="436"/>
      <c r="Y5" s="440"/>
      <c r="Z5" s="441"/>
      <c r="AA5" s="441"/>
      <c r="AB5" s="441"/>
      <c r="AC5" s="441"/>
      <c r="AD5" s="441"/>
      <c r="AE5" s="441"/>
      <c r="AF5" s="441"/>
      <c r="AG5" s="441"/>
      <c r="AH5" s="441"/>
      <c r="AI5" s="441"/>
      <c r="AJ5" s="441"/>
      <c r="AK5" s="441"/>
      <c r="AL5" s="441"/>
      <c r="AM5" s="442"/>
      <c r="AN5" s="185"/>
      <c r="AO5" s="186"/>
      <c r="AP5" s="186"/>
      <c r="AQ5" s="186"/>
      <c r="AR5" s="186"/>
      <c r="AS5" s="186"/>
      <c r="AT5" s="187"/>
      <c r="AU5" s="197" t="str">
        <f>IF(A12=0,"",IF(AU4&gt;=46,"Extreme",IF(AU4&gt;=40,"Very High",IF(AU4&gt;=30,"High",IF(AU4&gt;=20,"Moderate",IF(AU4&gt;=10,"Low",IF(AU4&lt;10,"Very Low")))))))</f>
        <v/>
      </c>
      <c r="AV5" s="198"/>
      <c r="AW5" s="198"/>
      <c r="AX5" s="198"/>
      <c r="AY5" s="198"/>
      <c r="AZ5" s="198"/>
      <c r="BA5" s="198"/>
      <c r="BB5" s="198"/>
      <c r="BC5" s="198"/>
      <c r="BD5" s="198"/>
      <c r="BE5" s="198"/>
      <c r="BF5" s="198"/>
      <c r="BG5" s="198"/>
      <c r="BH5" s="199"/>
      <c r="BI5" s="21"/>
    </row>
    <row r="6" spans="1:62" s="22" customFormat="1" ht="12.75" customHeight="1" x14ac:dyDescent="0.2">
      <c r="A6" s="191" t="s">
        <v>35</v>
      </c>
      <c r="B6" s="192"/>
      <c r="C6" s="192"/>
      <c r="D6" s="192"/>
      <c r="E6" s="193"/>
      <c r="F6" s="194"/>
      <c r="G6" s="195"/>
      <c r="H6" s="195"/>
      <c r="I6" s="195"/>
      <c r="J6" s="195"/>
      <c r="K6" s="195"/>
      <c r="L6" s="195"/>
      <c r="M6" s="195"/>
      <c r="N6" s="195"/>
      <c r="O6" s="195"/>
      <c r="P6" s="195"/>
      <c r="Q6" s="195"/>
      <c r="R6" s="195"/>
      <c r="S6" s="196"/>
      <c r="T6" s="437" t="s">
        <v>126</v>
      </c>
      <c r="U6" s="438"/>
      <c r="V6" s="438"/>
      <c r="W6" s="438"/>
      <c r="X6" s="439"/>
      <c r="Y6" s="443"/>
      <c r="Z6" s="444"/>
      <c r="AA6" s="444"/>
      <c r="AB6" s="444"/>
      <c r="AC6" s="444"/>
      <c r="AD6" s="444"/>
      <c r="AE6" s="444"/>
      <c r="AF6" s="444"/>
      <c r="AG6" s="444"/>
      <c r="AH6" s="444"/>
      <c r="AI6" s="444"/>
      <c r="AJ6" s="444"/>
      <c r="AK6" s="444"/>
      <c r="AL6" s="444"/>
      <c r="AM6" s="445"/>
      <c r="AN6" s="235" t="s">
        <v>36</v>
      </c>
      <c r="AO6" s="236"/>
      <c r="AP6" s="237"/>
      <c r="AQ6" s="215" t="s">
        <v>37</v>
      </c>
      <c r="AR6" s="215"/>
      <c r="AS6" s="216"/>
      <c r="AT6" s="215" t="s">
        <v>38</v>
      </c>
      <c r="AU6" s="215"/>
      <c r="AV6" s="215"/>
      <c r="AW6" s="214" t="s">
        <v>39</v>
      </c>
      <c r="AX6" s="215"/>
      <c r="AY6" s="216"/>
      <c r="AZ6" s="215" t="s">
        <v>40</v>
      </c>
      <c r="BA6" s="215"/>
      <c r="BB6" s="215"/>
      <c r="BC6" s="214" t="s">
        <v>41</v>
      </c>
      <c r="BD6" s="215"/>
      <c r="BE6" s="216"/>
      <c r="BF6" s="215" t="s">
        <v>42</v>
      </c>
      <c r="BG6" s="215"/>
      <c r="BH6" s="217"/>
      <c r="BI6" s="21"/>
    </row>
    <row r="7" spans="1:62" s="22" customFormat="1" ht="12.75" customHeight="1" thickBot="1" x14ac:dyDescent="0.25">
      <c r="A7" s="218" t="s">
        <v>43</v>
      </c>
      <c r="B7" s="219"/>
      <c r="C7" s="219"/>
      <c r="D7" s="219"/>
      <c r="E7" s="220"/>
      <c r="F7" s="221"/>
      <c r="G7" s="222"/>
      <c r="H7" s="222"/>
      <c r="I7" s="222"/>
      <c r="J7" s="222"/>
      <c r="K7" s="222"/>
      <c r="L7" s="222"/>
      <c r="M7" s="222"/>
      <c r="N7" s="222"/>
      <c r="O7" s="222"/>
      <c r="P7" s="222"/>
      <c r="Q7" s="222"/>
      <c r="R7" s="222"/>
      <c r="S7" s="223"/>
      <c r="T7" s="224"/>
      <c r="U7" s="225"/>
      <c r="V7" s="225"/>
      <c r="W7" s="225"/>
      <c r="X7" s="226"/>
      <c r="Y7" s="227"/>
      <c r="Z7" s="228"/>
      <c r="AA7" s="228"/>
      <c r="AB7" s="228"/>
      <c r="AC7" s="228"/>
      <c r="AD7" s="228"/>
      <c r="AE7" s="228"/>
      <c r="AF7" s="228"/>
      <c r="AG7" s="228"/>
      <c r="AH7" s="228"/>
      <c r="AI7" s="228"/>
      <c r="AJ7" s="228"/>
      <c r="AK7" s="228"/>
      <c r="AL7" s="228"/>
      <c r="AM7" s="229"/>
      <c r="AN7" s="238"/>
      <c r="AO7" s="239"/>
      <c r="AP7" s="240"/>
      <c r="AQ7" s="230" t="s">
        <v>44</v>
      </c>
      <c r="AR7" s="230"/>
      <c r="AS7" s="231"/>
      <c r="AT7" s="230" t="s">
        <v>45</v>
      </c>
      <c r="AU7" s="230"/>
      <c r="AV7" s="230"/>
      <c r="AW7" s="232" t="s">
        <v>46</v>
      </c>
      <c r="AX7" s="233"/>
      <c r="AY7" s="234"/>
      <c r="AZ7" s="233" t="s">
        <v>47</v>
      </c>
      <c r="BA7" s="233"/>
      <c r="BB7" s="233"/>
      <c r="BC7" s="232" t="s">
        <v>48</v>
      </c>
      <c r="BD7" s="233"/>
      <c r="BE7" s="234"/>
      <c r="BF7" s="233" t="s">
        <v>49</v>
      </c>
      <c r="BG7" s="233"/>
      <c r="BH7" s="241"/>
      <c r="BI7" s="21"/>
    </row>
    <row r="8" spans="1:62" ht="12.75" customHeight="1" thickBot="1" x14ac:dyDescent="0.3">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3">
      <c r="A9" s="242" t="s">
        <v>50</v>
      </c>
      <c r="B9" s="243"/>
      <c r="C9" s="243"/>
      <c r="D9" s="243"/>
      <c r="E9" s="244"/>
      <c r="F9" s="244"/>
      <c r="G9" s="244"/>
      <c r="H9" s="244"/>
      <c r="I9" s="244"/>
      <c r="J9" s="244"/>
      <c r="K9" s="244"/>
      <c r="L9" s="244"/>
      <c r="M9" s="244"/>
      <c r="N9" s="244"/>
      <c r="O9" s="244"/>
      <c r="P9" s="244"/>
      <c r="Q9" s="244"/>
      <c r="R9" s="244"/>
      <c r="S9" s="244"/>
      <c r="T9" s="244"/>
      <c r="U9" s="244"/>
      <c r="V9" s="244"/>
      <c r="W9" s="244"/>
      <c r="X9" s="244"/>
      <c r="Y9" s="244"/>
      <c r="Z9" s="244"/>
      <c r="AA9" s="244"/>
      <c r="AB9" s="245"/>
      <c r="AC9" s="24"/>
      <c r="AD9" s="24"/>
      <c r="AE9" s="246" t="s">
        <v>50</v>
      </c>
      <c r="AF9" s="248" t="s">
        <v>51</v>
      </c>
      <c r="AG9" s="248"/>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50"/>
    </row>
    <row r="10" spans="1:62" ht="12.75" customHeight="1" thickTop="1" x14ac:dyDescent="0.25">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47"/>
      <c r="AF10" s="125"/>
      <c r="AG10" s="31"/>
      <c r="AH10" s="31"/>
      <c r="AI10" s="31"/>
      <c r="AJ10" s="31"/>
      <c r="AK10" s="31"/>
      <c r="AL10" s="128"/>
      <c r="AM10" s="128"/>
      <c r="AN10" s="128"/>
      <c r="AO10" s="128"/>
      <c r="AP10" s="129"/>
      <c r="AQ10" s="251" t="s">
        <v>37</v>
      </c>
      <c r="AR10" s="252"/>
      <c r="AS10" s="253"/>
      <c r="AT10" s="251" t="s">
        <v>38</v>
      </c>
      <c r="AU10" s="252"/>
      <c r="AV10" s="253"/>
      <c r="AW10" s="251" t="s">
        <v>39</v>
      </c>
      <c r="AX10" s="252"/>
      <c r="AY10" s="253"/>
      <c r="AZ10" s="251" t="s">
        <v>40</v>
      </c>
      <c r="BA10" s="252"/>
      <c r="BB10" s="253"/>
      <c r="BC10" s="257" t="s">
        <v>41</v>
      </c>
      <c r="BD10" s="258"/>
      <c r="BE10" s="259"/>
      <c r="BF10" s="251" t="s">
        <v>42</v>
      </c>
      <c r="BG10" s="252"/>
      <c r="BH10" s="280"/>
      <c r="BJ10" s="18"/>
    </row>
    <row r="11" spans="1:62" ht="12.75" customHeight="1" x14ac:dyDescent="0.25">
      <c r="A11" s="282" t="s">
        <v>53</v>
      </c>
      <c r="B11" s="283"/>
      <c r="C11" s="283"/>
      <c r="D11" s="283"/>
      <c r="E11" s="284"/>
      <c r="F11" s="285" t="s">
        <v>54</v>
      </c>
      <c r="G11" s="283"/>
      <c r="H11" s="283"/>
      <c r="I11" s="286"/>
      <c r="J11" s="285" t="s">
        <v>55</v>
      </c>
      <c r="K11" s="287"/>
      <c r="L11" s="288"/>
      <c r="M11" s="285" t="s">
        <v>56</v>
      </c>
      <c r="N11" s="283"/>
      <c r="O11" s="283"/>
      <c r="P11" s="284"/>
      <c r="Q11" s="289" t="s">
        <v>57</v>
      </c>
      <c r="R11" s="290"/>
      <c r="S11" s="290"/>
      <c r="T11" s="290"/>
      <c r="U11" s="290"/>
      <c r="V11" s="291"/>
      <c r="W11" s="285" t="s">
        <v>58</v>
      </c>
      <c r="X11" s="287"/>
      <c r="Y11" s="287"/>
      <c r="Z11" s="287"/>
      <c r="AA11" s="287"/>
      <c r="AB11" s="292"/>
      <c r="AC11" s="34"/>
      <c r="AD11" s="34"/>
      <c r="AE11" s="247"/>
      <c r="AF11" s="35"/>
      <c r="AG11" s="130"/>
      <c r="AH11" s="130"/>
      <c r="AI11" s="130"/>
      <c r="AJ11" s="130"/>
      <c r="AK11" s="130"/>
      <c r="AL11" s="130"/>
      <c r="AM11" s="130"/>
      <c r="AN11" s="130"/>
      <c r="AO11" s="130"/>
      <c r="AP11" s="131"/>
      <c r="AQ11" s="254"/>
      <c r="AR11" s="255"/>
      <c r="AS11" s="256"/>
      <c r="AT11" s="254"/>
      <c r="AU11" s="255"/>
      <c r="AV11" s="256"/>
      <c r="AW11" s="254"/>
      <c r="AX11" s="255"/>
      <c r="AY11" s="256"/>
      <c r="AZ11" s="254"/>
      <c r="BA11" s="255"/>
      <c r="BB11" s="256"/>
      <c r="BC11" s="260"/>
      <c r="BD11" s="261"/>
      <c r="BE11" s="262"/>
      <c r="BF11" s="254"/>
      <c r="BG11" s="255"/>
      <c r="BH11" s="281"/>
      <c r="BJ11" s="18"/>
    </row>
    <row r="12" spans="1:62" ht="12.75" customHeight="1" thickBot="1" x14ac:dyDescent="0.25">
      <c r="A12" s="263"/>
      <c r="B12" s="264"/>
      <c r="C12" s="264"/>
      <c r="D12" s="264"/>
      <c r="E12" s="265"/>
      <c r="F12" s="266"/>
      <c r="G12" s="264"/>
      <c r="H12" s="264"/>
      <c r="I12" s="267"/>
      <c r="J12" s="268" t="str">
        <f>IF(A12=0,"",A12/F12)</f>
        <v/>
      </c>
      <c r="K12" s="269"/>
      <c r="L12" s="270"/>
      <c r="M12" s="268" t="str">
        <f>IF(A12=0,"",IF(J12&gt;2.8,10,IF(J12&gt;2.099,(J12-2.1)/0.7+8,IF(J12&gt;1.599,(J12-1.6)/0.4*1.9+6,IF(J12&gt;1.199,(J12-1.2)/0.3*1.9+4,IF(J12&gt;1.099,(J12-1.1)/0.09*1.9+2,IF(J12&gt;0.99,(J12-1)/0.1*0.9+1,0)))))))</f>
        <v/>
      </c>
      <c r="N12" s="271"/>
      <c r="O12" s="271"/>
      <c r="P12" s="272"/>
      <c r="Q12" s="273" t="str">
        <f>IF(A12=0,"",IF(M12&lt;2,"Very Low",IF(M12&lt;4,"Low",IF(M12&lt;6,"Moderate",IF(M12&lt;8,"High",IF(M12&lt;10,"Very High",IF(M12&gt;=10,"Extreme")))))))</f>
        <v/>
      </c>
      <c r="R12" s="274"/>
      <c r="S12" s="274"/>
      <c r="T12" s="274"/>
      <c r="U12" s="275"/>
      <c r="V12" s="276"/>
      <c r="W12" s="277"/>
      <c r="X12" s="278"/>
      <c r="Y12" s="278"/>
      <c r="Z12" s="278"/>
      <c r="AA12" s="278"/>
      <c r="AB12" s="279"/>
      <c r="AC12" s="38"/>
      <c r="AD12" s="38"/>
      <c r="AE12" s="247"/>
      <c r="AF12" s="301" t="s">
        <v>59</v>
      </c>
      <c r="AG12" s="302"/>
      <c r="AH12" s="302"/>
      <c r="AI12" s="302"/>
      <c r="AJ12" s="302"/>
      <c r="AK12" s="302"/>
      <c r="AL12" s="302"/>
      <c r="AM12" s="302"/>
      <c r="AN12" s="294" t="s">
        <v>55</v>
      </c>
      <c r="AO12" s="294"/>
      <c r="AP12" s="295"/>
      <c r="AQ12" s="293" t="s">
        <v>60</v>
      </c>
      <c r="AR12" s="294"/>
      <c r="AS12" s="295"/>
      <c r="AT12" s="293" t="s">
        <v>61</v>
      </c>
      <c r="AU12" s="294"/>
      <c r="AV12" s="295"/>
      <c r="AW12" s="293" t="s">
        <v>62</v>
      </c>
      <c r="AX12" s="294"/>
      <c r="AY12" s="295"/>
      <c r="AZ12" s="293" t="s">
        <v>63</v>
      </c>
      <c r="BA12" s="294"/>
      <c r="BB12" s="295"/>
      <c r="BC12" s="293" t="s">
        <v>64</v>
      </c>
      <c r="BD12" s="294"/>
      <c r="BE12" s="295"/>
      <c r="BF12" s="293" t="s">
        <v>65</v>
      </c>
      <c r="BG12" s="294"/>
      <c r="BH12" s="296"/>
      <c r="BJ12" s="18"/>
    </row>
    <row r="13" spans="1:62" ht="12.75" customHeight="1" x14ac:dyDescent="0.25">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47"/>
      <c r="AF13" s="303"/>
      <c r="AG13" s="304"/>
      <c r="AH13" s="304"/>
      <c r="AI13" s="304"/>
      <c r="AJ13" s="304"/>
      <c r="AK13" s="304"/>
      <c r="AL13" s="304"/>
      <c r="AM13" s="304"/>
      <c r="AN13" s="297" t="s">
        <v>56</v>
      </c>
      <c r="AO13" s="297"/>
      <c r="AP13" s="298"/>
      <c r="AQ13" s="299" t="s">
        <v>67</v>
      </c>
      <c r="AR13" s="297"/>
      <c r="AS13" s="298"/>
      <c r="AT13" s="299" t="s">
        <v>68</v>
      </c>
      <c r="AU13" s="297"/>
      <c r="AV13" s="298"/>
      <c r="AW13" s="299" t="s">
        <v>69</v>
      </c>
      <c r="AX13" s="297"/>
      <c r="AY13" s="298"/>
      <c r="AZ13" s="299" t="s">
        <v>70</v>
      </c>
      <c r="BA13" s="297"/>
      <c r="BB13" s="298"/>
      <c r="BC13" s="299" t="s">
        <v>71</v>
      </c>
      <c r="BD13" s="297"/>
      <c r="BE13" s="298"/>
      <c r="BF13" s="299">
        <v>10</v>
      </c>
      <c r="BG13" s="297"/>
      <c r="BH13" s="300"/>
      <c r="BJ13" s="18"/>
    </row>
    <row r="14" spans="1:62" ht="12.75" customHeight="1" x14ac:dyDescent="0.25">
      <c r="A14" s="282" t="s">
        <v>72</v>
      </c>
      <c r="B14" s="283"/>
      <c r="C14" s="283"/>
      <c r="D14" s="283"/>
      <c r="E14" s="284"/>
      <c r="F14" s="285" t="s">
        <v>53</v>
      </c>
      <c r="G14" s="283"/>
      <c r="H14" s="283"/>
      <c r="I14" s="286"/>
      <c r="J14" s="285" t="s">
        <v>55</v>
      </c>
      <c r="K14" s="287"/>
      <c r="L14" s="288"/>
      <c r="M14" s="285" t="s">
        <v>56</v>
      </c>
      <c r="N14" s="283"/>
      <c r="O14" s="283"/>
      <c r="P14" s="316"/>
      <c r="Q14" s="289" t="s">
        <v>57</v>
      </c>
      <c r="R14" s="290"/>
      <c r="S14" s="290"/>
      <c r="T14" s="290"/>
      <c r="U14" s="290"/>
      <c r="V14" s="317"/>
      <c r="W14" s="285" t="s">
        <v>58</v>
      </c>
      <c r="X14" s="287"/>
      <c r="Y14" s="287"/>
      <c r="Z14" s="287"/>
      <c r="AA14" s="287"/>
      <c r="AB14" s="292"/>
      <c r="AC14" s="34"/>
      <c r="AD14" s="34"/>
      <c r="AE14" s="247"/>
      <c r="AF14" s="301" t="s">
        <v>73</v>
      </c>
      <c r="AG14" s="302"/>
      <c r="AH14" s="302"/>
      <c r="AI14" s="302"/>
      <c r="AJ14" s="302"/>
      <c r="AK14" s="302"/>
      <c r="AL14" s="302"/>
      <c r="AM14" s="302"/>
      <c r="AN14" s="294" t="s">
        <v>55</v>
      </c>
      <c r="AO14" s="294"/>
      <c r="AP14" s="295"/>
      <c r="AQ14" s="293" t="s">
        <v>74</v>
      </c>
      <c r="AR14" s="294"/>
      <c r="AS14" s="295"/>
      <c r="AT14" s="293" t="s">
        <v>75</v>
      </c>
      <c r="AU14" s="294"/>
      <c r="AV14" s="295"/>
      <c r="AW14" s="293" t="s">
        <v>76</v>
      </c>
      <c r="AX14" s="294"/>
      <c r="AY14" s="295"/>
      <c r="AZ14" s="293" t="s">
        <v>77</v>
      </c>
      <c r="BA14" s="294"/>
      <c r="BB14" s="295"/>
      <c r="BC14" s="293" t="s">
        <v>78</v>
      </c>
      <c r="BD14" s="294"/>
      <c r="BE14" s="295"/>
      <c r="BF14" s="293" t="s">
        <v>79</v>
      </c>
      <c r="BG14" s="294"/>
      <c r="BH14" s="296"/>
      <c r="BJ14" s="18"/>
    </row>
    <row r="15" spans="1:62" ht="12.75" customHeight="1" thickBot="1" x14ac:dyDescent="0.25">
      <c r="A15" s="263"/>
      <c r="B15" s="264"/>
      <c r="C15" s="264"/>
      <c r="D15" s="264"/>
      <c r="E15" s="265"/>
      <c r="F15" s="268" t="str">
        <f>IF(A12=0,"",A12)</f>
        <v/>
      </c>
      <c r="G15" s="271"/>
      <c r="H15" s="271"/>
      <c r="I15" s="305"/>
      <c r="J15" s="268" t="str">
        <f>IF(A15=0,"",A15/F15)</f>
        <v/>
      </c>
      <c r="K15" s="269"/>
      <c r="L15" s="270"/>
      <c r="M15" s="268" t="str">
        <f>IF(A15=0,"",IF(J15&lt;0.05,10,IF(J15&lt;0.1401,9-((J15-0.05)/0.09),IF(J15&lt;0.2901,7.9-((J15-0.15)/0.14*1.9),IF(J15&lt;0.4901,5.9-((J15-0.3)/0.19*1.9),IF(J15&lt;0.8901,3.9-((J15-0.5)/0.39*1.9),IF(J15&lt;1.01,1.9-((J15-0.9)/0.1*0.9),1)))))))</f>
        <v/>
      </c>
      <c r="N15" s="271"/>
      <c r="O15" s="271"/>
      <c r="P15" s="272"/>
      <c r="Q15" s="273" t="str">
        <f>IF(A15=0,"",IF(M15&lt;2,"Very Low",IF(M15&lt;4,"Low",IF(M15&lt;6,"Moderate",IF(M15&lt;8,"High",IF(M15&lt;10,"Very High",IF(M15&gt;=10,"Extreme")))))))</f>
        <v/>
      </c>
      <c r="R15" s="274"/>
      <c r="S15" s="274"/>
      <c r="T15" s="274"/>
      <c r="U15" s="275"/>
      <c r="V15" s="276"/>
      <c r="W15" s="306"/>
      <c r="X15" s="307"/>
      <c r="Y15" s="307"/>
      <c r="Z15" s="307"/>
      <c r="AA15" s="307"/>
      <c r="AB15" s="308"/>
      <c r="AC15" s="38"/>
      <c r="AD15" s="38"/>
      <c r="AE15" s="247"/>
      <c r="AF15" s="303"/>
      <c r="AG15" s="304"/>
      <c r="AH15" s="304"/>
      <c r="AI15" s="304"/>
      <c r="AJ15" s="304"/>
      <c r="AK15" s="304"/>
      <c r="AL15" s="304"/>
      <c r="AM15" s="304"/>
      <c r="AN15" s="297" t="s">
        <v>56</v>
      </c>
      <c r="AO15" s="297"/>
      <c r="AP15" s="298"/>
      <c r="AQ15" s="299" t="s">
        <v>67</v>
      </c>
      <c r="AR15" s="297"/>
      <c r="AS15" s="298"/>
      <c r="AT15" s="299" t="s">
        <v>68</v>
      </c>
      <c r="AU15" s="297"/>
      <c r="AV15" s="298"/>
      <c r="AW15" s="299" t="s">
        <v>69</v>
      </c>
      <c r="AX15" s="297"/>
      <c r="AY15" s="298"/>
      <c r="AZ15" s="299" t="s">
        <v>70</v>
      </c>
      <c r="BA15" s="297"/>
      <c r="BB15" s="298"/>
      <c r="BC15" s="299" t="s">
        <v>71</v>
      </c>
      <c r="BD15" s="297"/>
      <c r="BE15" s="298"/>
      <c r="BF15" s="299">
        <v>10</v>
      </c>
      <c r="BG15" s="297"/>
      <c r="BH15" s="300"/>
      <c r="BJ15" s="18"/>
    </row>
    <row r="16" spans="1:62" ht="12.75" customHeight="1" x14ac:dyDescent="0.25">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47"/>
      <c r="AF16" s="301" t="s">
        <v>80</v>
      </c>
      <c r="AG16" s="302"/>
      <c r="AH16" s="302"/>
      <c r="AI16" s="302"/>
      <c r="AJ16" s="302"/>
      <c r="AK16" s="302"/>
      <c r="AL16" s="302"/>
      <c r="AM16" s="302"/>
      <c r="AN16" s="294" t="s">
        <v>55</v>
      </c>
      <c r="AO16" s="294"/>
      <c r="AP16" s="295"/>
      <c r="AQ16" s="293" t="s">
        <v>81</v>
      </c>
      <c r="AR16" s="294"/>
      <c r="AS16" s="295"/>
      <c r="AT16" s="293" t="s">
        <v>82</v>
      </c>
      <c r="AU16" s="294"/>
      <c r="AV16" s="295"/>
      <c r="AW16" s="293" t="s">
        <v>83</v>
      </c>
      <c r="AX16" s="294"/>
      <c r="AY16" s="295"/>
      <c r="AZ16" s="293" t="s">
        <v>84</v>
      </c>
      <c r="BA16" s="294"/>
      <c r="BB16" s="295"/>
      <c r="BC16" s="293" t="s">
        <v>85</v>
      </c>
      <c r="BD16" s="333"/>
      <c r="BE16" s="334"/>
      <c r="BF16" s="293" t="s">
        <v>86</v>
      </c>
      <c r="BG16" s="294"/>
      <c r="BH16" s="296"/>
      <c r="BJ16" s="18"/>
    </row>
    <row r="17" spans="1:64" ht="12.75" customHeight="1" x14ac:dyDescent="0.25">
      <c r="A17" s="318" t="s">
        <v>87</v>
      </c>
      <c r="B17" s="319"/>
      <c r="C17" s="319"/>
      <c r="D17" s="319"/>
      <c r="E17" s="320"/>
      <c r="F17" s="324" t="s">
        <v>73</v>
      </c>
      <c r="G17" s="319"/>
      <c r="H17" s="319"/>
      <c r="I17" s="320"/>
      <c r="J17" s="309" t="s">
        <v>55</v>
      </c>
      <c r="K17" s="310"/>
      <c r="L17" s="326"/>
      <c r="M17" s="309" t="s">
        <v>56</v>
      </c>
      <c r="N17" s="328"/>
      <c r="O17" s="328"/>
      <c r="P17" s="329"/>
      <c r="Q17" s="324" t="s">
        <v>57</v>
      </c>
      <c r="R17" s="319"/>
      <c r="S17" s="319"/>
      <c r="T17" s="319"/>
      <c r="U17" s="319"/>
      <c r="V17" s="320"/>
      <c r="W17" s="309" t="s">
        <v>58</v>
      </c>
      <c r="X17" s="310"/>
      <c r="Y17" s="310"/>
      <c r="Z17" s="310"/>
      <c r="AA17" s="310"/>
      <c r="AB17" s="311"/>
      <c r="AC17" s="34"/>
      <c r="AD17" s="34"/>
      <c r="AE17" s="247"/>
      <c r="AF17" s="303"/>
      <c r="AG17" s="304"/>
      <c r="AH17" s="304"/>
      <c r="AI17" s="304"/>
      <c r="AJ17" s="304"/>
      <c r="AK17" s="304"/>
      <c r="AL17" s="304"/>
      <c r="AM17" s="304"/>
      <c r="AN17" s="297" t="s">
        <v>56</v>
      </c>
      <c r="AO17" s="297"/>
      <c r="AP17" s="298"/>
      <c r="AQ17" s="299" t="s">
        <v>67</v>
      </c>
      <c r="AR17" s="297"/>
      <c r="AS17" s="298"/>
      <c r="AT17" s="299" t="s">
        <v>68</v>
      </c>
      <c r="AU17" s="297"/>
      <c r="AV17" s="298"/>
      <c r="AW17" s="299" t="s">
        <v>69</v>
      </c>
      <c r="AX17" s="297"/>
      <c r="AY17" s="298"/>
      <c r="AZ17" s="299" t="s">
        <v>70</v>
      </c>
      <c r="BA17" s="297"/>
      <c r="BB17" s="298"/>
      <c r="BC17" s="299" t="s">
        <v>71</v>
      </c>
      <c r="BD17" s="297"/>
      <c r="BE17" s="298"/>
      <c r="BF17" s="299">
        <v>10</v>
      </c>
      <c r="BG17" s="297"/>
      <c r="BH17" s="300"/>
      <c r="BJ17" s="18"/>
    </row>
    <row r="18" spans="1:64" ht="12.75" customHeight="1" x14ac:dyDescent="0.25">
      <c r="A18" s="321"/>
      <c r="B18" s="322"/>
      <c r="C18" s="322"/>
      <c r="D18" s="322"/>
      <c r="E18" s="323"/>
      <c r="F18" s="325"/>
      <c r="G18" s="322"/>
      <c r="H18" s="322"/>
      <c r="I18" s="323"/>
      <c r="J18" s="312"/>
      <c r="K18" s="313"/>
      <c r="L18" s="327"/>
      <c r="M18" s="330"/>
      <c r="N18" s="331"/>
      <c r="O18" s="331"/>
      <c r="P18" s="332"/>
      <c r="Q18" s="325"/>
      <c r="R18" s="322"/>
      <c r="S18" s="322"/>
      <c r="T18" s="322"/>
      <c r="U18" s="322"/>
      <c r="V18" s="323"/>
      <c r="W18" s="312"/>
      <c r="X18" s="313"/>
      <c r="Y18" s="313"/>
      <c r="Z18" s="313"/>
      <c r="AA18" s="313"/>
      <c r="AB18" s="314"/>
      <c r="AC18" s="34"/>
      <c r="AD18" s="34"/>
      <c r="AE18" s="247"/>
      <c r="AF18" s="301" t="s">
        <v>88</v>
      </c>
      <c r="AG18" s="302"/>
      <c r="AH18" s="302"/>
      <c r="AI18" s="302"/>
      <c r="AJ18" s="302"/>
      <c r="AK18" s="302"/>
      <c r="AL18" s="302"/>
      <c r="AM18" s="302"/>
      <c r="AN18" s="294" t="s">
        <v>55</v>
      </c>
      <c r="AO18" s="294"/>
      <c r="AP18" s="295"/>
      <c r="AQ18" s="293" t="s">
        <v>89</v>
      </c>
      <c r="AR18" s="294"/>
      <c r="AS18" s="295"/>
      <c r="AT18" s="293" t="s">
        <v>90</v>
      </c>
      <c r="AU18" s="294"/>
      <c r="AV18" s="295"/>
      <c r="AW18" s="293" t="s">
        <v>91</v>
      </c>
      <c r="AX18" s="294"/>
      <c r="AY18" s="295"/>
      <c r="AZ18" s="293" t="s">
        <v>92</v>
      </c>
      <c r="BA18" s="294"/>
      <c r="BB18" s="295"/>
      <c r="BC18" s="293" t="s">
        <v>93</v>
      </c>
      <c r="BD18" s="294"/>
      <c r="BE18" s="295"/>
      <c r="BF18" s="293" t="s">
        <v>94</v>
      </c>
      <c r="BG18" s="294"/>
      <c r="BH18" s="296"/>
      <c r="BJ18" s="18"/>
    </row>
    <row r="19" spans="1:64" ht="12.75" customHeight="1" thickBot="1" x14ac:dyDescent="0.25">
      <c r="A19" s="263"/>
      <c r="B19" s="264"/>
      <c r="C19" s="264"/>
      <c r="D19" s="264"/>
      <c r="E19" s="265"/>
      <c r="F19" s="268" t="str">
        <f>J15</f>
        <v/>
      </c>
      <c r="G19" s="271"/>
      <c r="H19" s="271"/>
      <c r="I19" s="305"/>
      <c r="J19" s="268" t="str">
        <f>IF(A19=0,"",A19*F19)</f>
        <v/>
      </c>
      <c r="K19" s="269"/>
      <c r="L19" s="270"/>
      <c r="M19" s="273" t="str">
        <f>IF(A19=0,"",IF(J19&lt;5,10,IF(J19&lt;14.01,9-(J19-5)/9,IF(J19&lt;29.01,7.9-((J19-15)/14*1.9),IF(J19&lt;54.01,5.9-((J19-30)/24*1.9),IF(J19&lt;79.01,3.9-((J19-55)/24*1.9),IF(J19&lt;100.01,1.9-((J19-80)/20*0.9),1)))))))</f>
        <v/>
      </c>
      <c r="N19" s="274"/>
      <c r="O19" s="274"/>
      <c r="P19" s="315"/>
      <c r="Q19" s="273" t="str">
        <f>IF(A19=0,"",IF(M19&lt;2,"Very Low",IF(M19&lt;4,"Low",IF(M19&lt;6,"Moderate",IF(M19&lt;8,"High",IF(M19&lt;10,"Very High",IF(M19&gt;=10,"Extreme")))))))</f>
        <v/>
      </c>
      <c r="R19" s="274"/>
      <c r="S19" s="274"/>
      <c r="T19" s="274"/>
      <c r="U19" s="275"/>
      <c r="V19" s="276"/>
      <c r="W19" s="306"/>
      <c r="X19" s="307"/>
      <c r="Y19" s="307"/>
      <c r="Z19" s="307"/>
      <c r="AA19" s="307"/>
      <c r="AB19" s="308"/>
      <c r="AC19" s="38"/>
      <c r="AD19" s="38"/>
      <c r="AE19" s="247"/>
      <c r="AF19" s="303"/>
      <c r="AG19" s="304"/>
      <c r="AH19" s="304"/>
      <c r="AI19" s="304"/>
      <c r="AJ19" s="304"/>
      <c r="AK19" s="304"/>
      <c r="AL19" s="304"/>
      <c r="AM19" s="304"/>
      <c r="AN19" s="297" t="s">
        <v>56</v>
      </c>
      <c r="AO19" s="297"/>
      <c r="AP19" s="298"/>
      <c r="AQ19" s="299" t="s">
        <v>67</v>
      </c>
      <c r="AR19" s="297"/>
      <c r="AS19" s="298"/>
      <c r="AT19" s="299" t="s">
        <v>68</v>
      </c>
      <c r="AU19" s="297"/>
      <c r="AV19" s="298"/>
      <c r="AW19" s="299" t="s">
        <v>69</v>
      </c>
      <c r="AX19" s="297"/>
      <c r="AY19" s="298"/>
      <c r="AZ19" s="299" t="s">
        <v>70</v>
      </c>
      <c r="BA19" s="297"/>
      <c r="BB19" s="298"/>
      <c r="BC19" s="299" t="s">
        <v>71</v>
      </c>
      <c r="BD19" s="297"/>
      <c r="BE19" s="298"/>
      <c r="BF19" s="299">
        <v>10</v>
      </c>
      <c r="BG19" s="297"/>
      <c r="BH19" s="300"/>
      <c r="BJ19" s="18"/>
    </row>
    <row r="20" spans="1:64" ht="12.75" customHeight="1" x14ac:dyDescent="0.25">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47"/>
      <c r="AF20" s="301" t="s">
        <v>95</v>
      </c>
      <c r="AG20" s="302"/>
      <c r="AH20" s="302"/>
      <c r="AI20" s="302"/>
      <c r="AJ20" s="302"/>
      <c r="AK20" s="302"/>
      <c r="AL20" s="302"/>
      <c r="AM20" s="302"/>
      <c r="AN20" s="294" t="s">
        <v>55</v>
      </c>
      <c r="AO20" s="294"/>
      <c r="AP20" s="295"/>
      <c r="AQ20" s="293" t="s">
        <v>81</v>
      </c>
      <c r="AR20" s="294"/>
      <c r="AS20" s="295"/>
      <c r="AT20" s="293" t="s">
        <v>82</v>
      </c>
      <c r="AU20" s="294"/>
      <c r="AV20" s="295"/>
      <c r="AW20" s="293" t="s">
        <v>83</v>
      </c>
      <c r="AX20" s="294"/>
      <c r="AY20" s="295"/>
      <c r="AZ20" s="293" t="s">
        <v>84</v>
      </c>
      <c r="BA20" s="294"/>
      <c r="BB20" s="295"/>
      <c r="BC20" s="293" t="s">
        <v>96</v>
      </c>
      <c r="BD20" s="294"/>
      <c r="BE20" s="295"/>
      <c r="BF20" s="293" t="s">
        <v>97</v>
      </c>
      <c r="BG20" s="294"/>
      <c r="BH20" s="296"/>
      <c r="BJ20" s="18"/>
    </row>
    <row r="21" spans="1:64" ht="12.75" customHeight="1" thickBot="1" x14ac:dyDescent="0.3">
      <c r="A21" s="282" t="s">
        <v>98</v>
      </c>
      <c r="B21" s="283"/>
      <c r="C21" s="283"/>
      <c r="D21" s="283"/>
      <c r="E21" s="284"/>
      <c r="F21" s="122"/>
      <c r="G21" s="127"/>
      <c r="H21" s="127"/>
      <c r="I21" s="127"/>
      <c r="J21" s="127"/>
      <c r="K21" s="127"/>
      <c r="L21" s="46"/>
      <c r="M21" s="285" t="s">
        <v>56</v>
      </c>
      <c r="N21" s="283"/>
      <c r="O21" s="283"/>
      <c r="P21" s="316"/>
      <c r="Q21" s="289" t="s">
        <v>57</v>
      </c>
      <c r="R21" s="290"/>
      <c r="S21" s="290"/>
      <c r="T21" s="290"/>
      <c r="U21" s="290"/>
      <c r="V21" s="291"/>
      <c r="W21" s="285" t="s">
        <v>58</v>
      </c>
      <c r="X21" s="287"/>
      <c r="Y21" s="287"/>
      <c r="Z21" s="287"/>
      <c r="AA21" s="287"/>
      <c r="AB21" s="292"/>
      <c r="AC21" s="34"/>
      <c r="AD21" s="34"/>
      <c r="AE21" s="247"/>
      <c r="AF21" s="343"/>
      <c r="AG21" s="344"/>
      <c r="AH21" s="344"/>
      <c r="AI21" s="344"/>
      <c r="AJ21" s="344"/>
      <c r="AK21" s="344"/>
      <c r="AL21" s="344"/>
      <c r="AM21" s="344"/>
      <c r="AN21" s="336" t="s">
        <v>56</v>
      </c>
      <c r="AO21" s="336"/>
      <c r="AP21" s="337"/>
      <c r="AQ21" s="335" t="s">
        <v>67</v>
      </c>
      <c r="AR21" s="336"/>
      <c r="AS21" s="337"/>
      <c r="AT21" s="335" t="s">
        <v>68</v>
      </c>
      <c r="AU21" s="336"/>
      <c r="AV21" s="337"/>
      <c r="AW21" s="335" t="s">
        <v>69</v>
      </c>
      <c r="AX21" s="336"/>
      <c r="AY21" s="337"/>
      <c r="AZ21" s="335" t="s">
        <v>70</v>
      </c>
      <c r="BA21" s="336"/>
      <c r="BB21" s="337"/>
      <c r="BC21" s="335" t="s">
        <v>71</v>
      </c>
      <c r="BD21" s="336"/>
      <c r="BE21" s="337"/>
      <c r="BF21" s="335">
        <v>10</v>
      </c>
      <c r="BG21" s="336"/>
      <c r="BH21" s="338"/>
      <c r="BJ21" s="18"/>
    </row>
    <row r="22" spans="1:64" ht="12.75" customHeight="1" thickBot="1" x14ac:dyDescent="0.25">
      <c r="A22" s="263"/>
      <c r="B22" s="264"/>
      <c r="C22" s="264"/>
      <c r="D22" s="264"/>
      <c r="E22" s="265"/>
      <c r="F22" s="47"/>
      <c r="G22" s="126"/>
      <c r="H22" s="126"/>
      <c r="I22" s="126"/>
      <c r="J22" s="126"/>
      <c r="K22" s="126"/>
      <c r="L22" s="49"/>
      <c r="M22" s="339" t="str">
        <f>IF(A22=0,"",IF(A22&gt;119,10,IF(A22&gt;90.99,(A22-91)/28+8,IF(A22&gt;80.99,(A22-81)/9*1.9+6,IF(A22&gt;60.99,(A22-61)/19*1.9+4,IF(A22&gt;20.99,(A22-21)/39*1.9+2,IF(A22&gt;0,(A22-0)/20*0.9+1,1)))))))</f>
        <v/>
      </c>
      <c r="N22" s="340"/>
      <c r="O22" s="340"/>
      <c r="P22" s="315"/>
      <c r="Q22" s="273" t="str">
        <f>IF(A22=0,"",IF(M22&lt;2,"Very Low",IF(M22&lt;4,"Low",IF(M22&lt;6,"Moderate",IF(M22&lt;8,"High",IF(M22&lt;10,"Very High",IF(M22&gt;=10,"Extreme")))))))</f>
        <v/>
      </c>
      <c r="R22" s="274"/>
      <c r="S22" s="274"/>
      <c r="T22" s="274"/>
      <c r="U22" s="275"/>
      <c r="V22" s="276"/>
      <c r="W22" s="306"/>
      <c r="X22" s="307"/>
      <c r="Y22" s="307"/>
      <c r="Z22" s="307"/>
      <c r="AA22" s="307"/>
      <c r="AB22" s="308"/>
      <c r="AC22" s="38"/>
      <c r="AD22" s="38"/>
      <c r="AE22" s="247"/>
      <c r="AF22" s="248" t="s">
        <v>99</v>
      </c>
      <c r="AG22" s="248"/>
      <c r="AH22" s="248"/>
      <c r="AI22" s="248"/>
      <c r="AJ22" s="248"/>
      <c r="AK22" s="248"/>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2"/>
      <c r="BJ22" s="18"/>
    </row>
    <row r="23" spans="1:64" ht="12.75" customHeight="1" x14ac:dyDescent="0.2">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2" t="s">
        <v>100</v>
      </c>
      <c r="AF23" s="354" t="s">
        <v>101</v>
      </c>
      <c r="AG23" s="355"/>
      <c r="AH23" s="356"/>
      <c r="AI23" s="356"/>
      <c r="AJ23" s="356"/>
      <c r="AK23" s="356"/>
      <c r="AL23" s="200"/>
      <c r="AM23" s="357"/>
      <c r="AN23" s="358" t="s">
        <v>102</v>
      </c>
      <c r="AO23" s="200"/>
      <c r="AP23" s="200"/>
      <c r="AQ23" s="200"/>
      <c r="AR23" s="200"/>
      <c r="AS23" s="200"/>
      <c r="AT23" s="200"/>
      <c r="AU23" s="200"/>
      <c r="AV23" s="200"/>
      <c r="AW23" s="200"/>
      <c r="AX23" s="200"/>
      <c r="AY23" s="200"/>
      <c r="AZ23" s="200"/>
      <c r="BA23" s="200"/>
      <c r="BB23" s="200"/>
      <c r="BC23" s="200"/>
      <c r="BD23" s="200"/>
      <c r="BE23" s="200"/>
      <c r="BF23" s="200"/>
      <c r="BG23" s="200"/>
      <c r="BH23" s="201"/>
      <c r="BJ23" s="18"/>
    </row>
    <row r="24" spans="1:64" ht="12.75" customHeight="1" x14ac:dyDescent="0.2">
      <c r="A24" s="318" t="s">
        <v>103</v>
      </c>
      <c r="B24" s="319"/>
      <c r="C24" s="319"/>
      <c r="D24" s="319"/>
      <c r="E24" s="320"/>
      <c r="F24" s="123"/>
      <c r="G24" s="124"/>
      <c r="H24" s="124"/>
      <c r="I24" s="52"/>
      <c r="J24" s="52"/>
      <c r="K24" s="52"/>
      <c r="L24" s="53"/>
      <c r="M24" s="309" t="s">
        <v>56</v>
      </c>
      <c r="N24" s="328"/>
      <c r="O24" s="328"/>
      <c r="P24" s="329"/>
      <c r="Q24" s="324" t="s">
        <v>57</v>
      </c>
      <c r="R24" s="319"/>
      <c r="S24" s="319"/>
      <c r="T24" s="319"/>
      <c r="U24" s="319"/>
      <c r="V24" s="320"/>
      <c r="W24" s="309" t="s">
        <v>58</v>
      </c>
      <c r="X24" s="310"/>
      <c r="Y24" s="310"/>
      <c r="Z24" s="310"/>
      <c r="AA24" s="310"/>
      <c r="AB24" s="311"/>
      <c r="AC24" s="34"/>
      <c r="AD24" s="34"/>
      <c r="AE24" s="352"/>
      <c r="AF24" s="348" t="s">
        <v>104</v>
      </c>
      <c r="AG24" s="349"/>
      <c r="AH24" s="346"/>
      <c r="AI24" s="346"/>
      <c r="AJ24" s="346"/>
      <c r="AK24" s="346"/>
      <c r="AL24" s="346"/>
      <c r="AM24" s="350"/>
      <c r="AN24" s="345" t="s">
        <v>105</v>
      </c>
      <c r="AO24" s="346"/>
      <c r="AP24" s="346"/>
      <c r="AQ24" s="346"/>
      <c r="AR24" s="346"/>
      <c r="AS24" s="346"/>
      <c r="AT24" s="346"/>
      <c r="AU24" s="346"/>
      <c r="AV24" s="346"/>
      <c r="AW24" s="346"/>
      <c r="AX24" s="346"/>
      <c r="AY24" s="346"/>
      <c r="AZ24" s="346"/>
      <c r="BA24" s="346"/>
      <c r="BB24" s="346"/>
      <c r="BC24" s="346"/>
      <c r="BD24" s="346"/>
      <c r="BE24" s="346"/>
      <c r="BF24" s="346"/>
      <c r="BG24" s="346"/>
      <c r="BH24" s="347"/>
      <c r="BJ24" s="18"/>
    </row>
    <row r="25" spans="1:64" ht="12.75" customHeight="1" x14ac:dyDescent="0.2">
      <c r="A25" s="321"/>
      <c r="B25" s="322"/>
      <c r="C25" s="322"/>
      <c r="D25" s="322"/>
      <c r="E25" s="323"/>
      <c r="F25" s="54"/>
      <c r="G25" s="55"/>
      <c r="H25" s="55"/>
      <c r="I25" s="55"/>
      <c r="J25" s="55"/>
      <c r="K25" s="55"/>
      <c r="L25" s="56"/>
      <c r="M25" s="330"/>
      <c r="N25" s="331"/>
      <c r="O25" s="331"/>
      <c r="P25" s="332"/>
      <c r="Q25" s="325"/>
      <c r="R25" s="322"/>
      <c r="S25" s="322"/>
      <c r="T25" s="322"/>
      <c r="U25" s="322"/>
      <c r="V25" s="323"/>
      <c r="W25" s="312"/>
      <c r="X25" s="313"/>
      <c r="Y25" s="313"/>
      <c r="Z25" s="313"/>
      <c r="AA25" s="313"/>
      <c r="AB25" s="314"/>
      <c r="AC25" s="34"/>
      <c r="AD25" s="34"/>
      <c r="AE25" s="352"/>
      <c r="AF25" s="348" t="s">
        <v>106</v>
      </c>
      <c r="AG25" s="349"/>
      <c r="AH25" s="287"/>
      <c r="AI25" s="287"/>
      <c r="AJ25" s="287"/>
      <c r="AK25" s="287"/>
      <c r="AL25" s="346"/>
      <c r="AM25" s="350"/>
      <c r="AN25" s="345" t="s">
        <v>107</v>
      </c>
      <c r="AO25" s="346"/>
      <c r="AP25" s="346"/>
      <c r="AQ25" s="346"/>
      <c r="AR25" s="346"/>
      <c r="AS25" s="346"/>
      <c r="AT25" s="346"/>
      <c r="AU25" s="346"/>
      <c r="AV25" s="346"/>
      <c r="AW25" s="346"/>
      <c r="AX25" s="346"/>
      <c r="AY25" s="346"/>
      <c r="AZ25" s="346"/>
      <c r="BA25" s="346"/>
      <c r="BB25" s="346"/>
      <c r="BC25" s="346"/>
      <c r="BD25" s="346"/>
      <c r="BE25" s="346"/>
      <c r="BF25" s="346"/>
      <c r="BG25" s="346"/>
      <c r="BH25" s="347"/>
      <c r="BJ25" s="18"/>
    </row>
    <row r="26" spans="1:64" ht="12.75" customHeight="1" thickBot="1" x14ac:dyDescent="0.25">
      <c r="A26" s="263"/>
      <c r="B26" s="264"/>
      <c r="C26" s="264"/>
      <c r="D26" s="264"/>
      <c r="E26" s="265"/>
      <c r="F26" s="47"/>
      <c r="G26" s="126"/>
      <c r="H26" s="126"/>
      <c r="I26" s="126"/>
      <c r="J26" s="126"/>
      <c r="K26" s="126"/>
      <c r="L26" s="49"/>
      <c r="M26" s="268" t="str">
        <f>IF(A26=0,"",IF(A26&lt;10,10,IF(A26&lt;15.01,9-((A26-10)/5),IF(A26&lt;29.01,7.9-((A26-15)/14*1.9),IF(A26&lt;54.01,5.9-((A26-30)/24*1.9),IF(A26&lt;79.01,3.9-((A26-55)/24*1.9),IF(A26&lt;100.01,1.9-((A26-80)/20*0.9),1)))))))</f>
        <v/>
      </c>
      <c r="N26" s="271"/>
      <c r="O26" s="271"/>
      <c r="P26" s="272"/>
      <c r="Q26" s="273" t="str">
        <f>IF(A26=0,"",IF(M26&lt;2,"Very Low",IF(M26&lt;4,"Low",IF(M26&lt;6,"Moderate",IF(M26&lt;8,"High",IF(M26&lt;10,"Very High",IF(M26&gt;=10,"Extreme")))))))</f>
        <v/>
      </c>
      <c r="R26" s="274"/>
      <c r="S26" s="274"/>
      <c r="T26" s="274"/>
      <c r="U26" s="275"/>
      <c r="V26" s="276"/>
      <c r="W26" s="306"/>
      <c r="X26" s="307"/>
      <c r="Y26" s="307"/>
      <c r="Z26" s="307"/>
      <c r="AA26" s="307"/>
      <c r="AB26" s="308"/>
      <c r="AC26" s="38"/>
      <c r="AD26" s="38"/>
      <c r="AE26" s="352"/>
      <c r="AF26" s="348" t="s">
        <v>108</v>
      </c>
      <c r="AG26" s="349"/>
      <c r="AH26" s="287"/>
      <c r="AI26" s="287"/>
      <c r="AJ26" s="287"/>
      <c r="AK26" s="287"/>
      <c r="AL26" s="346"/>
      <c r="AM26" s="350"/>
      <c r="AN26" s="351" t="s">
        <v>109</v>
      </c>
      <c r="AO26" s="346"/>
      <c r="AP26" s="346"/>
      <c r="AQ26" s="346"/>
      <c r="AR26" s="346"/>
      <c r="AS26" s="346"/>
      <c r="AT26" s="346"/>
      <c r="AU26" s="346"/>
      <c r="AV26" s="346"/>
      <c r="AW26" s="346"/>
      <c r="AX26" s="346"/>
      <c r="AY26" s="346"/>
      <c r="AZ26" s="346"/>
      <c r="BA26" s="346"/>
      <c r="BB26" s="346"/>
      <c r="BC26" s="346"/>
      <c r="BD26" s="346"/>
      <c r="BE26" s="346"/>
      <c r="BF26" s="346"/>
      <c r="BG26" s="346"/>
      <c r="BH26" s="347"/>
      <c r="BJ26" s="18"/>
    </row>
    <row r="27" spans="1:64" ht="12.75" customHeight="1" x14ac:dyDescent="0.2">
      <c r="A27" s="39"/>
      <c r="B27" s="40"/>
      <c r="C27" s="40"/>
      <c r="D27" s="40"/>
      <c r="E27" s="40"/>
      <c r="F27" s="57"/>
      <c r="G27" s="57"/>
      <c r="H27" s="57"/>
      <c r="I27" s="57"/>
      <c r="J27" s="57"/>
      <c r="K27" s="57"/>
      <c r="L27" s="58"/>
      <c r="M27" s="359" t="s">
        <v>110</v>
      </c>
      <c r="N27" s="360"/>
      <c r="O27" s="360"/>
      <c r="P27" s="361"/>
      <c r="Q27" s="362"/>
      <c r="R27" s="362"/>
      <c r="S27" s="362"/>
      <c r="T27" s="362"/>
      <c r="U27" s="362"/>
      <c r="V27" s="363"/>
      <c r="W27" s="285" t="s">
        <v>58</v>
      </c>
      <c r="X27" s="287"/>
      <c r="Y27" s="287"/>
      <c r="Z27" s="287"/>
      <c r="AA27" s="287"/>
      <c r="AB27" s="292"/>
      <c r="AC27" s="34"/>
      <c r="AD27" s="34"/>
      <c r="AE27" s="352"/>
      <c r="AF27" s="348" t="s">
        <v>111</v>
      </c>
      <c r="AG27" s="349"/>
      <c r="AH27" s="287"/>
      <c r="AI27" s="287"/>
      <c r="AJ27" s="287"/>
      <c r="AK27" s="287"/>
      <c r="AL27" s="346"/>
      <c r="AM27" s="350"/>
      <c r="AN27" s="351" t="s">
        <v>112</v>
      </c>
      <c r="AO27" s="346"/>
      <c r="AP27" s="346"/>
      <c r="AQ27" s="346"/>
      <c r="AR27" s="346"/>
      <c r="AS27" s="346"/>
      <c r="AT27" s="346"/>
      <c r="AU27" s="346"/>
      <c r="AV27" s="346"/>
      <c r="AW27" s="346"/>
      <c r="AX27" s="346"/>
      <c r="AY27" s="346"/>
      <c r="AZ27" s="346"/>
      <c r="BA27" s="346"/>
      <c r="BB27" s="346"/>
      <c r="BC27" s="346"/>
      <c r="BD27" s="346"/>
      <c r="BE27" s="346"/>
      <c r="BF27" s="346"/>
      <c r="BG27" s="346"/>
      <c r="BH27" s="347"/>
      <c r="BJ27" s="18"/>
    </row>
    <row r="28" spans="1:64" ht="12.75" customHeight="1" thickBot="1" x14ac:dyDescent="0.25">
      <c r="A28" s="59" t="s">
        <v>113</v>
      </c>
      <c r="B28" s="60"/>
      <c r="C28" s="60"/>
      <c r="D28" s="60"/>
      <c r="E28" s="61"/>
      <c r="F28" s="61"/>
      <c r="G28" s="61"/>
      <c r="H28" s="61"/>
      <c r="I28" s="61"/>
      <c r="J28" s="61"/>
      <c r="K28" s="61"/>
      <c r="L28" s="62"/>
      <c r="M28" s="266"/>
      <c r="N28" s="264"/>
      <c r="O28" s="264"/>
      <c r="P28" s="364"/>
      <c r="Q28" s="365"/>
      <c r="R28" s="365"/>
      <c r="S28" s="365"/>
      <c r="T28" s="365"/>
      <c r="U28" s="365"/>
      <c r="V28" s="366"/>
      <c r="W28" s="306"/>
      <c r="X28" s="307"/>
      <c r="Y28" s="307"/>
      <c r="Z28" s="307"/>
      <c r="AA28" s="307"/>
      <c r="AB28" s="308"/>
      <c r="AC28" s="38"/>
      <c r="AD28" s="38"/>
      <c r="AE28" s="352"/>
      <c r="AF28" s="348" t="s">
        <v>114</v>
      </c>
      <c r="AG28" s="349"/>
      <c r="AH28" s="287"/>
      <c r="AI28" s="287"/>
      <c r="AJ28" s="287"/>
      <c r="AK28" s="287"/>
      <c r="AL28" s="367"/>
      <c r="AM28" s="368"/>
      <c r="AN28" s="345" t="s">
        <v>115</v>
      </c>
      <c r="AO28" s="346"/>
      <c r="AP28" s="346"/>
      <c r="AQ28" s="346"/>
      <c r="AR28" s="346"/>
      <c r="AS28" s="346"/>
      <c r="AT28" s="346"/>
      <c r="AU28" s="346"/>
      <c r="AV28" s="346"/>
      <c r="AW28" s="346"/>
      <c r="AX28" s="346"/>
      <c r="AY28" s="346"/>
      <c r="AZ28" s="346"/>
      <c r="BA28" s="346"/>
      <c r="BB28" s="346"/>
      <c r="BC28" s="346"/>
      <c r="BD28" s="346"/>
      <c r="BE28" s="346"/>
      <c r="BF28" s="346"/>
      <c r="BG28" s="346"/>
      <c r="BH28" s="347"/>
      <c r="BJ28" s="18"/>
    </row>
    <row r="29" spans="1:64" ht="12.75" customHeight="1" thickBot="1" x14ac:dyDescent="0.25">
      <c r="A29" s="39"/>
      <c r="B29" s="40"/>
      <c r="C29" s="40"/>
      <c r="D29" s="40"/>
      <c r="E29" s="40"/>
      <c r="F29" s="57"/>
      <c r="G29" s="57"/>
      <c r="H29" s="57"/>
      <c r="I29" s="57"/>
      <c r="J29" s="57"/>
      <c r="K29" s="57"/>
      <c r="L29" s="58"/>
      <c r="M29" s="359" t="s">
        <v>110</v>
      </c>
      <c r="N29" s="360"/>
      <c r="O29" s="360"/>
      <c r="P29" s="396"/>
      <c r="Q29" s="397"/>
      <c r="R29" s="362"/>
      <c r="S29" s="362"/>
      <c r="T29" s="362"/>
      <c r="U29" s="398"/>
      <c r="V29" s="399"/>
      <c r="W29" s="285" t="s">
        <v>58</v>
      </c>
      <c r="X29" s="287"/>
      <c r="Y29" s="287"/>
      <c r="Z29" s="287"/>
      <c r="AA29" s="287"/>
      <c r="AB29" s="292"/>
      <c r="AC29" s="34"/>
      <c r="AD29" s="34"/>
      <c r="AE29" s="352"/>
      <c r="AF29" s="400" t="s">
        <v>116</v>
      </c>
      <c r="AG29" s="401"/>
      <c r="AH29" s="402"/>
      <c r="AI29" s="402"/>
      <c r="AJ29" s="402"/>
      <c r="AK29" s="402"/>
      <c r="AL29" s="403"/>
      <c r="AM29" s="404"/>
      <c r="AN29" s="405" t="s">
        <v>117</v>
      </c>
      <c r="AO29" s="406"/>
      <c r="AP29" s="406"/>
      <c r="AQ29" s="406"/>
      <c r="AR29" s="406"/>
      <c r="AS29" s="406"/>
      <c r="AT29" s="406"/>
      <c r="AU29" s="406"/>
      <c r="AV29" s="406"/>
      <c r="AW29" s="406"/>
      <c r="AX29" s="406"/>
      <c r="AY29" s="406"/>
      <c r="AZ29" s="406"/>
      <c r="BA29" s="406"/>
      <c r="BB29" s="406"/>
      <c r="BC29" s="406"/>
      <c r="BD29" s="406"/>
      <c r="BE29" s="406"/>
      <c r="BF29" s="406"/>
      <c r="BG29" s="406"/>
      <c r="BH29" s="407"/>
      <c r="BJ29" s="18"/>
    </row>
    <row r="30" spans="1:64" ht="12.75" customHeight="1" thickBot="1" x14ac:dyDescent="0.25">
      <c r="A30" s="63" t="s">
        <v>118</v>
      </c>
      <c r="B30" s="64"/>
      <c r="C30" s="64"/>
      <c r="D30" s="64"/>
      <c r="E30" s="65"/>
      <c r="F30" s="65"/>
      <c r="G30" s="65"/>
      <c r="H30" s="65"/>
      <c r="I30" s="65"/>
      <c r="J30" s="65"/>
      <c r="K30" s="65"/>
      <c r="L30" s="66"/>
      <c r="M30" s="408"/>
      <c r="N30" s="409"/>
      <c r="O30" s="409"/>
      <c r="P30" s="410"/>
      <c r="Q30" s="309"/>
      <c r="R30" s="328"/>
      <c r="S30" s="328"/>
      <c r="T30" s="328"/>
      <c r="U30" s="411"/>
      <c r="V30" s="412"/>
      <c r="W30" s="306"/>
      <c r="X30" s="307"/>
      <c r="Y30" s="307"/>
      <c r="Z30" s="307"/>
      <c r="AA30" s="307"/>
      <c r="AB30" s="308"/>
      <c r="AC30" s="38"/>
      <c r="AD30" s="38"/>
      <c r="AE30" s="352"/>
      <c r="AF30" s="248" t="s">
        <v>119</v>
      </c>
      <c r="AG30" s="248"/>
      <c r="AH30" s="248"/>
      <c r="AI30" s="248"/>
      <c r="AJ30" s="248"/>
      <c r="AK30" s="248"/>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2"/>
      <c r="BJ30" s="18"/>
    </row>
    <row r="31" spans="1:64" ht="12.75" customHeight="1" thickTop="1" thickBot="1" x14ac:dyDescent="0.3">
      <c r="A31" s="421" t="s">
        <v>120</v>
      </c>
      <c r="B31" s="422"/>
      <c r="C31" s="422"/>
      <c r="D31" s="422"/>
      <c r="E31" s="423"/>
      <c r="F31" s="423"/>
      <c r="G31" s="423"/>
      <c r="H31" s="423"/>
      <c r="I31" s="423"/>
      <c r="J31" s="423"/>
      <c r="K31" s="423"/>
      <c r="L31" s="423"/>
      <c r="M31" s="424" t="str">
        <f>IF(A12=0,"",SUM(M11:P30))</f>
        <v/>
      </c>
      <c r="N31" s="424"/>
      <c r="O31" s="424"/>
      <c r="P31" s="425"/>
      <c r="Q31" s="369"/>
      <c r="R31" s="369"/>
      <c r="S31" s="369"/>
      <c r="T31" s="369"/>
      <c r="U31" s="370"/>
      <c r="V31" s="370"/>
      <c r="W31" s="370"/>
      <c r="X31" s="370"/>
      <c r="Y31" s="370"/>
      <c r="Z31" s="370"/>
      <c r="AA31" s="371"/>
      <c r="AB31" s="372"/>
      <c r="AC31" s="67"/>
      <c r="AD31" s="67"/>
      <c r="AE31" s="353"/>
      <c r="AF31" s="373" t="s">
        <v>121</v>
      </c>
      <c r="AG31" s="374"/>
      <c r="AH31" s="374"/>
      <c r="AI31" s="374"/>
      <c r="AJ31" s="374"/>
      <c r="AK31" s="374"/>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75"/>
      <c r="BH31" s="376"/>
      <c r="BJ31" s="18"/>
    </row>
    <row r="32" spans="1:64" s="19" customFormat="1" ht="12.75" customHeight="1" thickBot="1" x14ac:dyDescent="0.3">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25">
      <c r="A33" s="377" t="s">
        <v>122</v>
      </c>
      <c r="B33" s="356"/>
      <c r="C33" s="356"/>
      <c r="D33" s="356"/>
      <c r="E33" s="356"/>
      <c r="F33" s="356"/>
      <c r="G33" s="356"/>
      <c r="H33" s="356"/>
      <c r="I33" s="356"/>
      <c r="J33" s="356"/>
      <c r="K33" s="356"/>
      <c r="L33" s="356"/>
      <c r="M33" s="378"/>
      <c r="N33" s="70"/>
      <c r="O33" s="20"/>
      <c r="P33" s="20"/>
      <c r="Q33" s="20"/>
      <c r="R33" s="20"/>
      <c r="S33" s="20"/>
      <c r="AH33" s="19"/>
      <c r="AO33" s="18"/>
      <c r="AP33" s="379"/>
      <c r="AQ33" s="183"/>
      <c r="AR33" s="183"/>
      <c r="AS33" s="183"/>
      <c r="AT33" s="183"/>
      <c r="AU33" s="183"/>
      <c r="AV33" s="183"/>
      <c r="AW33" s="183"/>
      <c r="AX33" s="183"/>
      <c r="AY33" s="183"/>
      <c r="AZ33" s="183"/>
      <c r="BA33" s="183"/>
      <c r="BB33" s="183"/>
      <c r="BC33" s="183"/>
      <c r="BD33" s="183"/>
      <c r="BE33" s="183"/>
      <c r="BF33" s="183"/>
      <c r="BG33" s="183"/>
      <c r="BH33" s="183"/>
      <c r="BI33" s="71"/>
    </row>
    <row r="34" spans="1:61" ht="12.75" customHeight="1" x14ac:dyDescent="0.25">
      <c r="A34" s="384" t="s">
        <v>123</v>
      </c>
      <c r="B34" s="310"/>
      <c r="C34" s="310"/>
      <c r="D34" s="326"/>
      <c r="E34" s="388" t="s">
        <v>124</v>
      </c>
      <c r="F34" s="388"/>
      <c r="G34" s="388"/>
      <c r="H34" s="389"/>
      <c r="I34" s="391" t="s">
        <v>58</v>
      </c>
      <c r="J34" s="310"/>
      <c r="K34" s="310"/>
      <c r="L34" s="310"/>
      <c r="M34" s="311"/>
      <c r="N34" s="70"/>
      <c r="O34" s="72"/>
      <c r="P34" s="20"/>
      <c r="Q34" s="20"/>
      <c r="R34" s="20"/>
      <c r="S34" s="20"/>
      <c r="AH34" s="19"/>
      <c r="AO34" s="18"/>
      <c r="AP34" s="380"/>
      <c r="AQ34" s="381"/>
      <c r="AR34" s="381"/>
      <c r="AS34" s="381"/>
      <c r="AT34" s="381"/>
      <c r="AU34" s="381"/>
      <c r="AV34" s="381"/>
      <c r="AW34" s="381"/>
      <c r="AX34" s="381"/>
      <c r="AY34" s="381"/>
      <c r="AZ34" s="381"/>
      <c r="BA34" s="381"/>
      <c r="BB34" s="381"/>
      <c r="BC34" s="381"/>
      <c r="BD34" s="381"/>
      <c r="BE34" s="381"/>
      <c r="BF34" s="381"/>
      <c r="BG34" s="381"/>
      <c r="BH34" s="381"/>
      <c r="BI34" s="71"/>
    </row>
    <row r="35" spans="1:61" ht="12.75" customHeight="1" thickBot="1" x14ac:dyDescent="0.3">
      <c r="A35" s="385"/>
      <c r="B35" s="386"/>
      <c r="C35" s="386"/>
      <c r="D35" s="387"/>
      <c r="E35" s="390"/>
      <c r="F35" s="390"/>
      <c r="G35" s="390"/>
      <c r="H35" s="390"/>
      <c r="I35" s="392"/>
      <c r="J35" s="386"/>
      <c r="K35" s="386"/>
      <c r="L35" s="386"/>
      <c r="M35" s="393"/>
      <c r="N35" s="70"/>
      <c r="O35" s="72"/>
      <c r="P35" s="20"/>
      <c r="Q35" s="20"/>
      <c r="R35" s="20"/>
      <c r="S35" s="20"/>
      <c r="T35" s="25"/>
      <c r="U35" s="25"/>
      <c r="V35" s="25"/>
      <c r="W35" s="25"/>
      <c r="X35" s="25"/>
      <c r="Y35" s="25"/>
      <c r="Z35" s="25"/>
      <c r="AH35" s="19"/>
      <c r="AO35" s="18"/>
      <c r="AP35" s="380"/>
      <c r="AQ35" s="381"/>
      <c r="AR35" s="381"/>
      <c r="AS35" s="381"/>
      <c r="AT35" s="381"/>
      <c r="AU35" s="381"/>
      <c r="AV35" s="381"/>
      <c r="AW35" s="381"/>
      <c r="AX35" s="381"/>
      <c r="AY35" s="381"/>
      <c r="AZ35" s="381"/>
      <c r="BA35" s="381"/>
      <c r="BB35" s="381"/>
      <c r="BC35" s="381"/>
      <c r="BD35" s="381"/>
      <c r="BE35" s="381"/>
      <c r="BF35" s="381"/>
      <c r="BG35" s="381"/>
      <c r="BH35" s="381"/>
      <c r="BI35" s="71"/>
    </row>
    <row r="36" spans="1:61" ht="12.75" customHeight="1" x14ac:dyDescent="0.25">
      <c r="A36" s="394"/>
      <c r="B36" s="395"/>
      <c r="C36" s="395"/>
      <c r="D36" s="395"/>
      <c r="E36" s="395"/>
      <c r="F36" s="395"/>
      <c r="G36" s="395"/>
      <c r="H36" s="395"/>
      <c r="I36" s="413"/>
      <c r="J36" s="414"/>
      <c r="K36" s="414"/>
      <c r="L36" s="414"/>
      <c r="M36" s="415"/>
      <c r="N36" s="73"/>
      <c r="O36" s="74"/>
      <c r="P36" s="74"/>
      <c r="Q36" s="74"/>
      <c r="R36" s="74"/>
      <c r="S36" s="74"/>
      <c r="AH36" s="19"/>
      <c r="AO36" s="18"/>
      <c r="AP36" s="380"/>
      <c r="AQ36" s="381"/>
      <c r="AR36" s="381"/>
      <c r="AS36" s="381"/>
      <c r="AT36" s="381"/>
      <c r="AU36" s="381"/>
      <c r="AV36" s="381"/>
      <c r="AW36" s="381"/>
      <c r="AX36" s="381"/>
      <c r="AY36" s="381"/>
      <c r="AZ36" s="381"/>
      <c r="BA36" s="381"/>
      <c r="BB36" s="381"/>
      <c r="BC36" s="381"/>
      <c r="BD36" s="381"/>
      <c r="BE36" s="381"/>
      <c r="BF36" s="381"/>
      <c r="BG36" s="381"/>
      <c r="BH36" s="381"/>
      <c r="BI36" s="71"/>
    </row>
    <row r="37" spans="1:61" ht="12.75" customHeight="1" x14ac:dyDescent="0.25">
      <c r="A37" s="416"/>
      <c r="B37" s="417"/>
      <c r="C37" s="417"/>
      <c r="D37" s="417"/>
      <c r="E37" s="417"/>
      <c r="F37" s="417"/>
      <c r="G37" s="417"/>
      <c r="H37" s="417"/>
      <c r="I37" s="418"/>
      <c r="J37" s="419"/>
      <c r="K37" s="419"/>
      <c r="L37" s="419"/>
      <c r="M37" s="420"/>
      <c r="N37" s="73"/>
      <c r="O37" s="74"/>
      <c r="P37" s="74"/>
      <c r="Q37" s="74"/>
      <c r="R37" s="74"/>
      <c r="S37" s="74"/>
      <c r="AH37" s="19"/>
      <c r="AO37" s="18"/>
      <c r="AP37" s="380"/>
      <c r="AQ37" s="381"/>
      <c r="AR37" s="381"/>
      <c r="AS37" s="381"/>
      <c r="AT37" s="381"/>
      <c r="AU37" s="381"/>
      <c r="AV37" s="381"/>
      <c r="AW37" s="381"/>
      <c r="AX37" s="381"/>
      <c r="AY37" s="381"/>
      <c r="AZ37" s="381"/>
      <c r="BA37" s="381"/>
      <c r="BB37" s="381"/>
      <c r="BC37" s="381"/>
      <c r="BD37" s="381"/>
      <c r="BE37" s="381"/>
      <c r="BF37" s="381"/>
      <c r="BG37" s="381"/>
      <c r="BH37" s="381"/>
      <c r="BI37" s="71"/>
    </row>
    <row r="38" spans="1:61" ht="12.75" customHeight="1" x14ac:dyDescent="0.25">
      <c r="A38" s="416"/>
      <c r="B38" s="417"/>
      <c r="C38" s="417"/>
      <c r="D38" s="417"/>
      <c r="E38" s="417"/>
      <c r="F38" s="417"/>
      <c r="G38" s="417"/>
      <c r="H38" s="417"/>
      <c r="I38" s="418"/>
      <c r="J38" s="419"/>
      <c r="K38" s="419"/>
      <c r="L38" s="419"/>
      <c r="M38" s="420"/>
      <c r="N38" s="73"/>
      <c r="O38" s="74"/>
      <c r="P38" s="74"/>
      <c r="Q38" s="74"/>
      <c r="R38" s="74"/>
      <c r="S38" s="74"/>
      <c r="AH38" s="19"/>
      <c r="AO38" s="18"/>
      <c r="AP38" s="380"/>
      <c r="AQ38" s="381"/>
      <c r="AR38" s="381"/>
      <c r="AS38" s="381"/>
      <c r="AT38" s="381"/>
      <c r="AU38" s="381"/>
      <c r="AV38" s="381"/>
      <c r="AW38" s="381"/>
      <c r="AX38" s="381"/>
      <c r="AY38" s="381"/>
      <c r="AZ38" s="381"/>
      <c r="BA38" s="381"/>
      <c r="BB38" s="381"/>
      <c r="BC38" s="381"/>
      <c r="BD38" s="381"/>
      <c r="BE38" s="381"/>
      <c r="BF38" s="381"/>
      <c r="BG38" s="381"/>
      <c r="BH38" s="381"/>
      <c r="BI38" s="71"/>
    </row>
    <row r="39" spans="1:61" ht="12.75" customHeight="1" x14ac:dyDescent="0.25">
      <c r="A39" s="416"/>
      <c r="B39" s="417"/>
      <c r="C39" s="417"/>
      <c r="D39" s="417"/>
      <c r="E39" s="417"/>
      <c r="F39" s="417"/>
      <c r="G39" s="417"/>
      <c r="H39" s="417"/>
      <c r="I39" s="418"/>
      <c r="J39" s="419"/>
      <c r="K39" s="419"/>
      <c r="L39" s="419"/>
      <c r="M39" s="420"/>
      <c r="N39" s="73"/>
      <c r="O39" s="74"/>
      <c r="P39" s="74"/>
      <c r="Q39" s="74"/>
      <c r="R39" s="74"/>
      <c r="S39" s="74"/>
      <c r="AH39" s="19"/>
      <c r="AO39" s="18"/>
      <c r="AP39" s="380"/>
      <c r="AQ39" s="381"/>
      <c r="AR39" s="381"/>
      <c r="AS39" s="381"/>
      <c r="AT39" s="381"/>
      <c r="AU39" s="381"/>
      <c r="AV39" s="381"/>
      <c r="AW39" s="381"/>
      <c r="AX39" s="381"/>
      <c r="AY39" s="381"/>
      <c r="AZ39" s="381"/>
      <c r="BA39" s="381"/>
      <c r="BB39" s="381"/>
      <c r="BC39" s="381"/>
      <c r="BD39" s="381"/>
      <c r="BE39" s="381"/>
      <c r="BF39" s="381"/>
      <c r="BG39" s="381"/>
      <c r="BH39" s="381"/>
      <c r="BI39" s="71"/>
    </row>
    <row r="40" spans="1:61" ht="12.75" customHeight="1" x14ac:dyDescent="0.25">
      <c r="A40" s="416"/>
      <c r="B40" s="417"/>
      <c r="C40" s="417"/>
      <c r="D40" s="417"/>
      <c r="E40" s="417"/>
      <c r="F40" s="417"/>
      <c r="G40" s="417"/>
      <c r="H40" s="417"/>
      <c r="I40" s="418"/>
      <c r="J40" s="419"/>
      <c r="K40" s="419"/>
      <c r="L40" s="419"/>
      <c r="M40" s="420"/>
      <c r="N40" s="73"/>
      <c r="O40" s="74"/>
      <c r="P40" s="74"/>
      <c r="Q40" s="74"/>
      <c r="R40" s="74"/>
      <c r="S40" s="74"/>
      <c r="AH40" s="19"/>
      <c r="AO40" s="18"/>
      <c r="AP40" s="380"/>
      <c r="AQ40" s="381"/>
      <c r="AR40" s="381"/>
      <c r="AS40" s="381"/>
      <c r="AT40" s="381"/>
      <c r="AU40" s="381"/>
      <c r="AV40" s="381"/>
      <c r="AW40" s="381"/>
      <c r="AX40" s="381"/>
      <c r="AY40" s="381"/>
      <c r="AZ40" s="381"/>
      <c r="BA40" s="381"/>
      <c r="BB40" s="381"/>
      <c r="BC40" s="381"/>
      <c r="BD40" s="381"/>
      <c r="BE40" s="381"/>
      <c r="BF40" s="381"/>
      <c r="BG40" s="381"/>
      <c r="BH40" s="381"/>
      <c r="BI40" s="71"/>
    </row>
    <row r="41" spans="1:61" ht="12.75" customHeight="1" x14ac:dyDescent="0.25">
      <c r="A41" s="416"/>
      <c r="B41" s="417"/>
      <c r="C41" s="417"/>
      <c r="D41" s="417"/>
      <c r="E41" s="417"/>
      <c r="F41" s="417"/>
      <c r="G41" s="417"/>
      <c r="H41" s="417"/>
      <c r="I41" s="418"/>
      <c r="J41" s="419"/>
      <c r="K41" s="419"/>
      <c r="L41" s="419"/>
      <c r="M41" s="420"/>
      <c r="N41" s="73"/>
      <c r="O41" s="74"/>
      <c r="P41" s="74"/>
      <c r="Q41" s="74"/>
      <c r="R41" s="74"/>
      <c r="S41" s="74"/>
      <c r="AH41" s="19"/>
      <c r="AO41" s="18"/>
      <c r="AP41" s="380"/>
      <c r="AQ41" s="381"/>
      <c r="AR41" s="381"/>
      <c r="AS41" s="381"/>
      <c r="AT41" s="381"/>
      <c r="AU41" s="381"/>
      <c r="AV41" s="381"/>
      <c r="AW41" s="381"/>
      <c r="AX41" s="381"/>
      <c r="AY41" s="381"/>
      <c r="AZ41" s="381"/>
      <c r="BA41" s="381"/>
      <c r="BB41" s="381"/>
      <c r="BC41" s="381"/>
      <c r="BD41" s="381"/>
      <c r="BE41" s="381"/>
      <c r="BF41" s="381"/>
      <c r="BG41" s="381"/>
      <c r="BH41" s="381"/>
      <c r="BI41" s="71"/>
    </row>
    <row r="42" spans="1:61" ht="12.75" customHeight="1" x14ac:dyDescent="0.25">
      <c r="A42" s="416"/>
      <c r="B42" s="417"/>
      <c r="C42" s="417"/>
      <c r="D42" s="417"/>
      <c r="E42" s="417"/>
      <c r="F42" s="417"/>
      <c r="G42" s="417"/>
      <c r="H42" s="417"/>
      <c r="I42" s="418"/>
      <c r="J42" s="419"/>
      <c r="K42" s="419"/>
      <c r="L42" s="419"/>
      <c r="M42" s="420"/>
      <c r="N42" s="73"/>
      <c r="O42" s="74"/>
      <c r="P42" s="74"/>
      <c r="Q42" s="74"/>
      <c r="R42" s="74"/>
      <c r="S42" s="74"/>
      <c r="AH42" s="19"/>
      <c r="AO42" s="18"/>
      <c r="AP42" s="380"/>
      <c r="AQ42" s="381"/>
      <c r="AR42" s="381"/>
      <c r="AS42" s="381"/>
      <c r="AT42" s="381"/>
      <c r="AU42" s="381"/>
      <c r="AV42" s="381"/>
      <c r="AW42" s="381"/>
      <c r="AX42" s="381"/>
      <c r="AY42" s="381"/>
      <c r="AZ42" s="381"/>
      <c r="BA42" s="381"/>
      <c r="BB42" s="381"/>
      <c r="BC42" s="381"/>
      <c r="BD42" s="381"/>
      <c r="BE42" s="381"/>
      <c r="BF42" s="381"/>
      <c r="BG42" s="381"/>
      <c r="BH42" s="381"/>
      <c r="BI42" s="71"/>
    </row>
    <row r="43" spans="1:61" ht="12.75" customHeight="1" x14ac:dyDescent="0.25">
      <c r="A43" s="429"/>
      <c r="B43" s="426"/>
      <c r="C43" s="426"/>
      <c r="D43" s="427"/>
      <c r="E43" s="418"/>
      <c r="F43" s="426"/>
      <c r="G43" s="426"/>
      <c r="H43" s="427"/>
      <c r="I43" s="418"/>
      <c r="J43" s="426"/>
      <c r="K43" s="426"/>
      <c r="L43" s="426"/>
      <c r="M43" s="428"/>
      <c r="N43" s="73"/>
      <c r="O43" s="74"/>
      <c r="P43" s="74"/>
      <c r="Q43" s="74"/>
      <c r="R43" s="74"/>
      <c r="S43" s="74"/>
      <c r="AH43" s="19"/>
      <c r="AO43" s="18"/>
      <c r="AP43" s="380"/>
      <c r="AQ43" s="381"/>
      <c r="AR43" s="381"/>
      <c r="AS43" s="381"/>
      <c r="AT43" s="381"/>
      <c r="AU43" s="381"/>
      <c r="AV43" s="381"/>
      <c r="AW43" s="381"/>
      <c r="AX43" s="381"/>
      <c r="AY43" s="381"/>
      <c r="AZ43" s="381"/>
      <c r="BA43" s="381"/>
      <c r="BB43" s="381"/>
      <c r="BC43" s="381"/>
      <c r="BD43" s="381"/>
      <c r="BE43" s="381"/>
      <c r="BF43" s="381"/>
      <c r="BG43" s="381"/>
      <c r="BH43" s="381"/>
      <c r="BI43" s="71"/>
    </row>
    <row r="44" spans="1:61" ht="12.75" customHeight="1" x14ac:dyDescent="0.25">
      <c r="A44" s="429"/>
      <c r="B44" s="426"/>
      <c r="C44" s="426"/>
      <c r="D44" s="427"/>
      <c r="E44" s="418"/>
      <c r="F44" s="426"/>
      <c r="G44" s="426"/>
      <c r="H44" s="427"/>
      <c r="I44" s="418"/>
      <c r="J44" s="426"/>
      <c r="K44" s="426"/>
      <c r="L44" s="426"/>
      <c r="M44" s="428"/>
      <c r="N44" s="73"/>
      <c r="O44" s="74"/>
      <c r="P44" s="74"/>
      <c r="Q44" s="74"/>
      <c r="R44" s="74"/>
      <c r="S44" s="74"/>
      <c r="AH44" s="19"/>
      <c r="AO44" s="18"/>
      <c r="AP44" s="380"/>
      <c r="AQ44" s="381"/>
      <c r="AR44" s="381"/>
      <c r="AS44" s="381"/>
      <c r="AT44" s="381"/>
      <c r="AU44" s="381"/>
      <c r="AV44" s="381"/>
      <c r="AW44" s="381"/>
      <c r="AX44" s="381"/>
      <c r="AY44" s="381"/>
      <c r="AZ44" s="381"/>
      <c r="BA44" s="381"/>
      <c r="BB44" s="381"/>
      <c r="BC44" s="381"/>
      <c r="BD44" s="381"/>
      <c r="BE44" s="381"/>
      <c r="BF44" s="381"/>
      <c r="BG44" s="381"/>
      <c r="BH44" s="381"/>
      <c r="BI44" s="71"/>
    </row>
    <row r="45" spans="1:61" ht="12.75" customHeight="1" x14ac:dyDescent="0.25">
      <c r="A45" s="429"/>
      <c r="B45" s="426"/>
      <c r="C45" s="426"/>
      <c r="D45" s="427"/>
      <c r="E45" s="418"/>
      <c r="F45" s="426"/>
      <c r="G45" s="426"/>
      <c r="H45" s="427"/>
      <c r="I45" s="418"/>
      <c r="J45" s="426"/>
      <c r="K45" s="426"/>
      <c r="L45" s="426"/>
      <c r="M45" s="428"/>
      <c r="N45" s="73"/>
      <c r="O45" s="74"/>
      <c r="P45" s="74"/>
      <c r="Q45" s="74"/>
      <c r="R45" s="74"/>
      <c r="S45" s="74"/>
      <c r="AH45" s="19"/>
      <c r="AO45" s="18"/>
      <c r="AP45" s="380"/>
      <c r="AQ45" s="381"/>
      <c r="AR45" s="381"/>
      <c r="AS45" s="381"/>
      <c r="AT45" s="381"/>
      <c r="AU45" s="381"/>
      <c r="AV45" s="381"/>
      <c r="AW45" s="381"/>
      <c r="AX45" s="381"/>
      <c r="AY45" s="381"/>
      <c r="AZ45" s="381"/>
      <c r="BA45" s="381"/>
      <c r="BB45" s="381"/>
      <c r="BC45" s="381"/>
      <c r="BD45" s="381"/>
      <c r="BE45" s="381"/>
      <c r="BF45" s="381"/>
      <c r="BG45" s="381"/>
      <c r="BH45" s="381"/>
      <c r="BI45" s="71"/>
    </row>
    <row r="46" spans="1:61" ht="12.75" customHeight="1" x14ac:dyDescent="0.25">
      <c r="A46" s="429"/>
      <c r="B46" s="426"/>
      <c r="C46" s="426"/>
      <c r="D46" s="427"/>
      <c r="E46" s="418"/>
      <c r="F46" s="426"/>
      <c r="G46" s="426"/>
      <c r="H46" s="427"/>
      <c r="I46" s="418"/>
      <c r="J46" s="426"/>
      <c r="K46" s="426"/>
      <c r="L46" s="426"/>
      <c r="M46" s="428"/>
      <c r="N46" s="73"/>
      <c r="O46" s="74"/>
      <c r="P46" s="74"/>
      <c r="Q46" s="74"/>
      <c r="R46" s="74"/>
      <c r="S46" s="74"/>
      <c r="AH46" s="19"/>
      <c r="AO46" s="18"/>
      <c r="AP46" s="380"/>
      <c r="AQ46" s="381"/>
      <c r="AR46" s="381"/>
      <c r="AS46" s="381"/>
      <c r="AT46" s="381"/>
      <c r="AU46" s="381"/>
      <c r="AV46" s="381"/>
      <c r="AW46" s="381"/>
      <c r="AX46" s="381"/>
      <c r="AY46" s="381"/>
      <c r="AZ46" s="381"/>
      <c r="BA46" s="381"/>
      <c r="BB46" s="381"/>
      <c r="BC46" s="381"/>
      <c r="BD46" s="381"/>
      <c r="BE46" s="381"/>
      <c r="BF46" s="381"/>
      <c r="BG46" s="381"/>
      <c r="BH46" s="381"/>
      <c r="BI46" s="71"/>
    </row>
    <row r="47" spans="1:61" ht="12.75" customHeight="1" x14ac:dyDescent="0.25">
      <c r="A47" s="429"/>
      <c r="B47" s="426"/>
      <c r="C47" s="426"/>
      <c r="D47" s="427"/>
      <c r="E47" s="418"/>
      <c r="F47" s="426"/>
      <c r="G47" s="426"/>
      <c r="H47" s="427"/>
      <c r="I47" s="418"/>
      <c r="J47" s="426"/>
      <c r="K47" s="426"/>
      <c r="L47" s="426"/>
      <c r="M47" s="428"/>
      <c r="N47" s="73"/>
      <c r="O47" s="74"/>
      <c r="P47" s="74"/>
      <c r="Q47" s="74"/>
      <c r="R47" s="74"/>
      <c r="S47" s="74"/>
      <c r="AH47" s="19"/>
      <c r="AO47" s="18"/>
      <c r="AP47" s="380"/>
      <c r="AQ47" s="381"/>
      <c r="AR47" s="381"/>
      <c r="AS47" s="381"/>
      <c r="AT47" s="381"/>
      <c r="AU47" s="381"/>
      <c r="AV47" s="381"/>
      <c r="AW47" s="381"/>
      <c r="AX47" s="381"/>
      <c r="AY47" s="381"/>
      <c r="AZ47" s="381"/>
      <c r="BA47" s="381"/>
      <c r="BB47" s="381"/>
      <c r="BC47" s="381"/>
      <c r="BD47" s="381"/>
      <c r="BE47" s="381"/>
      <c r="BF47" s="381"/>
      <c r="BG47" s="381"/>
      <c r="BH47" s="381"/>
      <c r="BI47" s="71"/>
    </row>
    <row r="48" spans="1:61" ht="12.75" customHeight="1" x14ac:dyDescent="0.25">
      <c r="A48" s="429"/>
      <c r="B48" s="426"/>
      <c r="C48" s="426"/>
      <c r="D48" s="427"/>
      <c r="E48" s="418"/>
      <c r="F48" s="426"/>
      <c r="G48" s="426"/>
      <c r="H48" s="427"/>
      <c r="I48" s="418"/>
      <c r="J48" s="426"/>
      <c r="K48" s="426"/>
      <c r="L48" s="426"/>
      <c r="M48" s="428"/>
      <c r="N48" s="73"/>
      <c r="O48" s="74"/>
      <c r="P48" s="74"/>
      <c r="Q48" s="74"/>
      <c r="R48" s="74"/>
      <c r="S48" s="74"/>
      <c r="AH48" s="19"/>
      <c r="AO48" s="18"/>
      <c r="AP48" s="380"/>
      <c r="AQ48" s="381"/>
      <c r="AR48" s="381"/>
      <c r="AS48" s="381"/>
      <c r="AT48" s="381"/>
      <c r="AU48" s="381"/>
      <c r="AV48" s="381"/>
      <c r="AW48" s="381"/>
      <c r="AX48" s="381"/>
      <c r="AY48" s="381"/>
      <c r="AZ48" s="381"/>
      <c r="BA48" s="381"/>
      <c r="BB48" s="381"/>
      <c r="BC48" s="381"/>
      <c r="BD48" s="381"/>
      <c r="BE48" s="381"/>
      <c r="BF48" s="381"/>
      <c r="BG48" s="381"/>
      <c r="BH48" s="381"/>
      <c r="BI48" s="71"/>
    </row>
    <row r="49" spans="1:61" ht="12.75" customHeight="1" x14ac:dyDescent="0.25">
      <c r="A49" s="429"/>
      <c r="B49" s="426"/>
      <c r="C49" s="426"/>
      <c r="D49" s="427"/>
      <c r="E49" s="418"/>
      <c r="F49" s="426"/>
      <c r="G49" s="426"/>
      <c r="H49" s="427"/>
      <c r="I49" s="418"/>
      <c r="J49" s="426"/>
      <c r="K49" s="426"/>
      <c r="L49" s="426"/>
      <c r="M49" s="428"/>
      <c r="N49" s="73"/>
      <c r="O49" s="74"/>
      <c r="P49" s="74"/>
      <c r="Q49" s="74"/>
      <c r="R49" s="74"/>
      <c r="S49" s="74"/>
      <c r="AH49" s="19"/>
      <c r="AO49" s="18"/>
      <c r="AP49" s="380"/>
      <c r="AQ49" s="381"/>
      <c r="AR49" s="381"/>
      <c r="AS49" s="381"/>
      <c r="AT49" s="381"/>
      <c r="AU49" s="381"/>
      <c r="AV49" s="381"/>
      <c r="AW49" s="381"/>
      <c r="AX49" s="381"/>
      <c r="AY49" s="381"/>
      <c r="AZ49" s="381"/>
      <c r="BA49" s="381"/>
      <c r="BB49" s="381"/>
      <c r="BC49" s="381"/>
      <c r="BD49" s="381"/>
      <c r="BE49" s="381"/>
      <c r="BF49" s="381"/>
      <c r="BG49" s="381"/>
      <c r="BH49" s="381"/>
      <c r="BI49" s="71"/>
    </row>
    <row r="50" spans="1:61" ht="12.75" customHeight="1" thickBot="1" x14ac:dyDescent="0.3">
      <c r="A50" s="429"/>
      <c r="B50" s="426"/>
      <c r="C50" s="426"/>
      <c r="D50" s="427"/>
      <c r="E50" s="418"/>
      <c r="F50" s="426"/>
      <c r="G50" s="426"/>
      <c r="H50" s="427"/>
      <c r="I50" s="418"/>
      <c r="J50" s="426"/>
      <c r="K50" s="426"/>
      <c r="L50" s="426"/>
      <c r="M50" s="428"/>
      <c r="N50" s="73"/>
      <c r="O50" s="74"/>
      <c r="P50" s="74"/>
      <c r="Q50" s="74"/>
      <c r="R50" s="74"/>
      <c r="S50" s="74"/>
      <c r="AH50" s="19"/>
      <c r="AO50" s="18"/>
      <c r="AP50" s="380"/>
      <c r="AQ50" s="381"/>
      <c r="AR50" s="381"/>
      <c r="AS50" s="381"/>
      <c r="AT50" s="381"/>
      <c r="AU50" s="381"/>
      <c r="AV50" s="381"/>
      <c r="AW50" s="381"/>
      <c r="AX50" s="381"/>
      <c r="AY50" s="381"/>
      <c r="AZ50" s="381"/>
      <c r="BA50" s="381"/>
      <c r="BB50" s="381"/>
      <c r="BC50" s="381"/>
      <c r="BD50" s="381"/>
      <c r="BE50" s="381"/>
      <c r="BF50" s="381"/>
      <c r="BG50" s="381"/>
      <c r="BH50" s="381"/>
      <c r="BI50" s="71"/>
    </row>
    <row r="51" spans="1:61" ht="12.75" customHeight="1" x14ac:dyDescent="0.25">
      <c r="A51" s="446" t="s">
        <v>125</v>
      </c>
      <c r="B51" s="414"/>
      <c r="C51" s="414"/>
      <c r="D51" s="414"/>
      <c r="E51" s="414"/>
      <c r="F51" s="414"/>
      <c r="G51" s="414"/>
      <c r="H51" s="414"/>
      <c r="I51" s="414"/>
      <c r="J51" s="414"/>
      <c r="K51" s="414"/>
      <c r="L51" s="414"/>
      <c r="M51" s="415"/>
      <c r="N51" s="70"/>
      <c r="O51" s="20"/>
      <c r="P51" s="20"/>
      <c r="Q51" s="20"/>
      <c r="R51" s="20"/>
      <c r="S51" s="20"/>
      <c r="AH51" s="19"/>
      <c r="AO51" s="18"/>
      <c r="AP51" s="380"/>
      <c r="AQ51" s="381"/>
      <c r="AR51" s="381"/>
      <c r="AS51" s="381"/>
      <c r="AT51" s="381"/>
      <c r="AU51" s="381"/>
      <c r="AV51" s="381"/>
      <c r="AW51" s="381"/>
      <c r="AX51" s="381"/>
      <c r="AY51" s="381"/>
      <c r="AZ51" s="381"/>
      <c r="BA51" s="381"/>
      <c r="BB51" s="381"/>
      <c r="BC51" s="381"/>
      <c r="BD51" s="381"/>
      <c r="BE51" s="381"/>
      <c r="BF51" s="381"/>
      <c r="BG51" s="381"/>
      <c r="BH51" s="381"/>
      <c r="BI51" s="71"/>
    </row>
    <row r="52" spans="1:61" ht="12.75" customHeight="1" x14ac:dyDescent="0.25">
      <c r="A52" s="384" t="s">
        <v>123</v>
      </c>
      <c r="B52" s="447"/>
      <c r="C52" s="447"/>
      <c r="D52" s="448"/>
      <c r="E52" s="452" t="s">
        <v>124</v>
      </c>
      <c r="F52" s="453"/>
      <c r="G52" s="453"/>
      <c r="H52" s="454"/>
      <c r="I52" s="391" t="s">
        <v>58</v>
      </c>
      <c r="J52" s="447"/>
      <c r="K52" s="447"/>
      <c r="L52" s="447"/>
      <c r="M52" s="458"/>
      <c r="N52" s="70"/>
      <c r="O52" s="20"/>
      <c r="P52" s="20"/>
      <c r="Q52" s="20"/>
      <c r="R52" s="20"/>
      <c r="S52" s="20"/>
      <c r="AH52" s="19"/>
      <c r="AO52" s="18"/>
      <c r="AP52" s="380"/>
      <c r="AQ52" s="381"/>
      <c r="AR52" s="381"/>
      <c r="AS52" s="381"/>
      <c r="AT52" s="381"/>
      <c r="AU52" s="381"/>
      <c r="AV52" s="381"/>
      <c r="AW52" s="381"/>
      <c r="AX52" s="381"/>
      <c r="AY52" s="381"/>
      <c r="AZ52" s="381"/>
      <c r="BA52" s="381"/>
      <c r="BB52" s="381"/>
      <c r="BC52" s="381"/>
      <c r="BD52" s="381"/>
      <c r="BE52" s="381"/>
      <c r="BF52" s="381"/>
      <c r="BG52" s="381"/>
      <c r="BH52" s="381"/>
      <c r="BI52" s="71"/>
    </row>
    <row r="53" spans="1:61" ht="12.75" customHeight="1" thickBot="1" x14ac:dyDescent="0.3">
      <c r="A53" s="449"/>
      <c r="B53" s="450"/>
      <c r="C53" s="450"/>
      <c r="D53" s="451"/>
      <c r="E53" s="455"/>
      <c r="F53" s="456"/>
      <c r="G53" s="456"/>
      <c r="H53" s="457"/>
      <c r="I53" s="459"/>
      <c r="J53" s="450"/>
      <c r="K53" s="450"/>
      <c r="L53" s="450"/>
      <c r="M53" s="460"/>
      <c r="N53" s="70"/>
      <c r="O53" s="20"/>
      <c r="P53" s="20"/>
      <c r="Q53" s="20"/>
      <c r="R53" s="20"/>
      <c r="S53" s="20"/>
      <c r="AH53" s="19"/>
      <c r="AO53" s="18"/>
      <c r="AP53" s="380"/>
      <c r="AQ53" s="381"/>
      <c r="AR53" s="381"/>
      <c r="AS53" s="381"/>
      <c r="AT53" s="381"/>
      <c r="AU53" s="381"/>
      <c r="AV53" s="381"/>
      <c r="AW53" s="381"/>
      <c r="AX53" s="381"/>
      <c r="AY53" s="381"/>
      <c r="AZ53" s="381"/>
      <c r="BA53" s="381"/>
      <c r="BB53" s="381"/>
      <c r="BC53" s="381"/>
      <c r="BD53" s="381"/>
      <c r="BE53" s="381"/>
      <c r="BF53" s="381"/>
      <c r="BG53" s="381"/>
      <c r="BH53" s="381"/>
      <c r="BI53" s="71"/>
    </row>
    <row r="54" spans="1:61" ht="12.75" customHeight="1" x14ac:dyDescent="0.25">
      <c r="A54" s="461"/>
      <c r="B54" s="461"/>
      <c r="C54" s="461"/>
      <c r="D54" s="461"/>
      <c r="E54" s="461"/>
      <c r="F54" s="461"/>
      <c r="G54" s="461"/>
      <c r="H54" s="461"/>
      <c r="I54" s="358"/>
      <c r="J54" s="462"/>
      <c r="K54" s="462"/>
      <c r="L54" s="462"/>
      <c r="M54" s="463"/>
      <c r="N54" s="73"/>
      <c r="O54" s="74"/>
      <c r="P54" s="74"/>
      <c r="Q54" s="74"/>
      <c r="R54" s="74"/>
      <c r="S54" s="74"/>
      <c r="AH54" s="19"/>
      <c r="AO54" s="18"/>
      <c r="AP54" s="380"/>
      <c r="AQ54" s="381"/>
      <c r="AR54" s="381"/>
      <c r="AS54" s="381"/>
      <c r="AT54" s="381"/>
      <c r="AU54" s="381"/>
      <c r="AV54" s="381"/>
      <c r="AW54" s="381"/>
      <c r="AX54" s="381"/>
      <c r="AY54" s="381"/>
      <c r="AZ54" s="381"/>
      <c r="BA54" s="381"/>
      <c r="BB54" s="381"/>
      <c r="BC54" s="381"/>
      <c r="BD54" s="381"/>
      <c r="BE54" s="381"/>
      <c r="BF54" s="381"/>
      <c r="BG54" s="381"/>
      <c r="BH54" s="381"/>
      <c r="BI54" s="71"/>
    </row>
    <row r="55" spans="1:61" ht="12.75" customHeight="1" thickBot="1" x14ac:dyDescent="0.3">
      <c r="A55" s="430"/>
      <c r="B55" s="430"/>
      <c r="C55" s="430"/>
      <c r="D55" s="430"/>
      <c r="E55" s="430"/>
      <c r="F55" s="430"/>
      <c r="G55" s="430"/>
      <c r="H55" s="430"/>
      <c r="I55" s="431"/>
      <c r="J55" s="432"/>
      <c r="K55" s="432"/>
      <c r="L55" s="432"/>
      <c r="M55" s="433"/>
      <c r="N55" s="73"/>
      <c r="O55" s="74"/>
      <c r="P55" s="74"/>
      <c r="Q55" s="74"/>
      <c r="R55" s="74"/>
      <c r="S55" s="74"/>
      <c r="AH55" s="19"/>
      <c r="AO55" s="18"/>
      <c r="AP55" s="382"/>
      <c r="AQ55" s="383"/>
      <c r="AR55" s="383"/>
      <c r="AS55" s="383"/>
      <c r="AT55" s="383"/>
      <c r="AU55" s="383"/>
      <c r="AV55" s="383"/>
      <c r="AW55" s="383"/>
      <c r="AX55" s="383"/>
      <c r="AY55" s="383"/>
      <c r="AZ55" s="383"/>
      <c r="BA55" s="383"/>
      <c r="BB55" s="383"/>
      <c r="BC55" s="383"/>
      <c r="BD55" s="383"/>
      <c r="BE55" s="383"/>
      <c r="BF55" s="383"/>
      <c r="BG55" s="383"/>
      <c r="BH55" s="383"/>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U54"/>
  <sheetViews>
    <sheetView showGridLines="0" topLeftCell="A22" zoomScale="125" workbookViewId="0">
      <selection activeCell="H24" sqref="H24:I24"/>
    </sheetView>
  </sheetViews>
  <sheetFormatPr defaultRowHeight="12.75" x14ac:dyDescent="0.2"/>
  <cols>
    <col min="1" max="1" width="7" style="82" customWidth="1"/>
    <col min="2" max="2" width="6.7109375" style="82" customWidth="1"/>
    <col min="3" max="10" width="9.7109375" style="82" customWidth="1"/>
    <col min="11" max="11" width="3.140625" style="82" customWidth="1"/>
    <col min="12" max="15" width="8" style="82" customWidth="1"/>
    <col min="16" max="16384" width="9.140625" style="82"/>
  </cols>
  <sheetData>
    <row r="1" spans="1:21" ht="32.25" customHeight="1" thickBot="1" x14ac:dyDescent="0.25">
      <c r="A1" s="540" t="s">
        <v>221</v>
      </c>
      <c r="B1" s="541"/>
      <c r="C1" s="541"/>
      <c r="D1" s="541"/>
      <c r="E1" s="541"/>
      <c r="F1" s="541"/>
      <c r="G1" s="541"/>
      <c r="H1" s="541"/>
      <c r="I1" s="541"/>
      <c r="J1" s="541"/>
    </row>
    <row r="2" spans="1:21" ht="18" customHeight="1" x14ac:dyDescent="0.25">
      <c r="A2" s="469" t="s">
        <v>128</v>
      </c>
      <c r="B2" s="470"/>
      <c r="C2" s="470"/>
      <c r="D2" s="470"/>
      <c r="E2" s="470"/>
      <c r="F2" s="470"/>
      <c r="G2" s="470"/>
      <c r="H2" s="470"/>
      <c r="I2" s="470"/>
      <c r="J2" s="471"/>
      <c r="L2" s="472" t="s">
        <v>129</v>
      </c>
      <c r="M2" s="473"/>
      <c r="N2" s="473"/>
      <c r="O2" s="474"/>
    </row>
    <row r="3" spans="1:21" ht="17.100000000000001" customHeight="1" x14ac:dyDescent="0.25">
      <c r="A3" s="83" t="s">
        <v>130</v>
      </c>
      <c r="B3" s="481"/>
      <c r="C3" s="481"/>
      <c r="D3" s="481"/>
      <c r="E3" s="481"/>
      <c r="F3" s="84" t="s">
        <v>35</v>
      </c>
      <c r="G3" s="481"/>
      <c r="H3" s="481"/>
      <c r="I3" s="481"/>
      <c r="J3" s="482"/>
      <c r="L3" s="475"/>
      <c r="M3" s="476"/>
      <c r="N3" s="476"/>
      <c r="O3" s="477"/>
    </row>
    <row r="4" spans="1:21" ht="17.100000000000001" customHeight="1" x14ac:dyDescent="0.25">
      <c r="A4" s="85" t="s">
        <v>131</v>
      </c>
      <c r="B4" s="481"/>
      <c r="C4" s="481"/>
      <c r="D4" s="481"/>
      <c r="E4" s="86"/>
      <c r="F4" s="84" t="s">
        <v>132</v>
      </c>
      <c r="G4" s="132"/>
      <c r="H4" s="87"/>
      <c r="I4" s="84" t="s">
        <v>133</v>
      </c>
      <c r="J4" s="133"/>
      <c r="L4" s="475"/>
      <c r="M4" s="476"/>
      <c r="N4" s="476"/>
      <c r="O4" s="477"/>
    </row>
    <row r="5" spans="1:21" ht="17.100000000000001" customHeight="1" thickBot="1" x14ac:dyDescent="0.3">
      <c r="A5" s="88" t="s">
        <v>134</v>
      </c>
      <c r="B5" s="89"/>
      <c r="C5" s="483"/>
      <c r="D5" s="483"/>
      <c r="E5" s="483"/>
      <c r="F5" s="483"/>
      <c r="G5" s="483"/>
      <c r="H5" s="483"/>
      <c r="I5" s="90" t="s">
        <v>43</v>
      </c>
      <c r="J5" s="91"/>
      <c r="L5" s="478"/>
      <c r="M5" s="479"/>
      <c r="N5" s="479"/>
      <c r="O5" s="480"/>
    </row>
    <row r="6" spans="1:21" ht="15" customHeight="1" thickTop="1" x14ac:dyDescent="0.2">
      <c r="A6" s="484" t="s">
        <v>135</v>
      </c>
      <c r="B6" s="485"/>
      <c r="C6" s="485"/>
      <c r="D6" s="485"/>
      <c r="E6" s="485"/>
      <c r="F6" s="485"/>
      <c r="G6" s="485"/>
      <c r="H6" s="485"/>
      <c r="I6" s="485"/>
      <c r="J6" s="486"/>
    </row>
    <row r="7" spans="1:21" ht="15.95" customHeight="1" x14ac:dyDescent="0.25">
      <c r="A7" s="487" t="s">
        <v>136</v>
      </c>
      <c r="B7" s="488"/>
      <c r="C7" s="488"/>
      <c r="D7" s="488"/>
      <c r="E7" s="488"/>
      <c r="F7" s="488"/>
      <c r="G7" s="489"/>
      <c r="H7" s="92" t="s">
        <v>137</v>
      </c>
      <c r="I7" s="490" t="s">
        <v>138</v>
      </c>
      <c r="J7" s="491"/>
      <c r="L7" s="93"/>
      <c r="M7" s="94"/>
      <c r="N7" s="94"/>
      <c r="O7" s="94"/>
      <c r="P7" s="94"/>
      <c r="Q7" s="94"/>
      <c r="R7" s="94"/>
      <c r="S7" s="94"/>
      <c r="T7" s="94"/>
      <c r="U7" s="94"/>
    </row>
    <row r="8" spans="1:21" ht="15.95" customHeight="1" x14ac:dyDescent="0.25">
      <c r="A8" s="464" t="s">
        <v>139</v>
      </c>
      <c r="B8" s="465"/>
      <c r="C8" s="465"/>
      <c r="D8" s="465"/>
      <c r="E8" s="465"/>
      <c r="F8" s="465"/>
      <c r="G8" s="466"/>
      <c r="H8" s="95" t="s">
        <v>140</v>
      </c>
      <c r="I8" s="467" t="s">
        <v>141</v>
      </c>
      <c r="J8" s="468"/>
      <c r="L8" s="93"/>
      <c r="M8" s="94"/>
      <c r="N8" s="94"/>
      <c r="O8" s="94"/>
      <c r="P8" s="94"/>
      <c r="Q8" s="94"/>
      <c r="R8" s="94"/>
      <c r="S8" s="94"/>
      <c r="T8" s="94"/>
      <c r="U8" s="94"/>
    </row>
    <row r="9" spans="1:21" ht="15.95" customHeight="1" x14ac:dyDescent="0.3">
      <c r="A9" s="464" t="s">
        <v>142</v>
      </c>
      <c r="B9" s="465"/>
      <c r="C9" s="465"/>
      <c r="D9" s="465"/>
      <c r="E9" s="465"/>
      <c r="F9" s="465"/>
      <c r="G9" s="466"/>
      <c r="H9" s="95" t="s">
        <v>140</v>
      </c>
      <c r="I9" s="467" t="s">
        <v>141</v>
      </c>
      <c r="J9" s="468"/>
      <c r="L9" s="93"/>
      <c r="M9" s="94"/>
      <c r="N9" s="94"/>
      <c r="O9" s="94"/>
      <c r="P9" s="94"/>
      <c r="Q9" s="94"/>
      <c r="R9" s="94"/>
      <c r="S9" s="94"/>
      <c r="T9" s="94"/>
      <c r="U9" s="94"/>
    </row>
    <row r="10" spans="1:21" ht="15.95" customHeight="1" x14ac:dyDescent="0.3">
      <c r="A10" s="464" t="s">
        <v>143</v>
      </c>
      <c r="B10" s="465"/>
      <c r="C10" s="465"/>
      <c r="D10" s="465"/>
      <c r="E10" s="465"/>
      <c r="F10" s="465"/>
      <c r="G10" s="466"/>
      <c r="H10" s="95" t="s">
        <v>140</v>
      </c>
      <c r="I10" s="467" t="s">
        <v>141</v>
      </c>
      <c r="J10" s="468"/>
      <c r="L10" s="93"/>
      <c r="M10" s="94"/>
      <c r="N10" s="94"/>
      <c r="O10" s="94"/>
      <c r="P10" s="94"/>
      <c r="Q10" s="94"/>
      <c r="R10" s="94"/>
      <c r="S10" s="94"/>
      <c r="T10" s="94"/>
      <c r="U10" s="94"/>
    </row>
    <row r="11" spans="1:21" ht="15.95" customHeight="1" x14ac:dyDescent="0.3">
      <c r="A11" s="464" t="s">
        <v>144</v>
      </c>
      <c r="B11" s="465"/>
      <c r="C11" s="465"/>
      <c r="D11" s="465"/>
      <c r="E11" s="465"/>
      <c r="F11" s="465"/>
      <c r="G11" s="466"/>
      <c r="H11" s="95" t="s">
        <v>145</v>
      </c>
      <c r="I11" s="467" t="s">
        <v>146</v>
      </c>
      <c r="J11" s="468"/>
      <c r="L11" s="93"/>
      <c r="M11" s="94"/>
      <c r="N11" s="94"/>
      <c r="O11" s="94"/>
      <c r="P11" s="94"/>
      <c r="Q11" s="94"/>
      <c r="R11" s="94"/>
      <c r="S11" s="94"/>
      <c r="T11" s="94"/>
      <c r="U11" s="94"/>
    </row>
    <row r="12" spans="1:21" ht="15.95" customHeight="1" x14ac:dyDescent="0.25">
      <c r="A12" s="464" t="s">
        <v>147</v>
      </c>
      <c r="B12" s="465"/>
      <c r="C12" s="465"/>
      <c r="D12" s="465"/>
      <c r="E12" s="465"/>
      <c r="F12" s="465"/>
      <c r="G12" s="466"/>
      <c r="H12" s="95" t="s">
        <v>145</v>
      </c>
      <c r="I12" s="467" t="s">
        <v>146</v>
      </c>
      <c r="J12" s="468"/>
      <c r="L12" s="93"/>
      <c r="M12" s="94"/>
      <c r="N12" s="94"/>
      <c r="O12" s="94"/>
      <c r="P12" s="94"/>
      <c r="Q12" s="94"/>
      <c r="R12" s="94"/>
      <c r="S12" s="94"/>
      <c r="T12" s="94"/>
      <c r="U12" s="94"/>
    </row>
    <row r="13" spans="1:21" ht="15.95" customHeight="1" thickBot="1" x14ac:dyDescent="0.3">
      <c r="A13" s="492" t="s">
        <v>148</v>
      </c>
      <c r="B13" s="493"/>
      <c r="C13" s="493"/>
      <c r="D13" s="493"/>
      <c r="E13" s="493"/>
      <c r="F13" s="493"/>
      <c r="G13" s="494"/>
      <c r="H13" s="96" t="s">
        <v>149</v>
      </c>
      <c r="I13" s="495" t="s">
        <v>150</v>
      </c>
      <c r="J13" s="496"/>
      <c r="L13" s="93"/>
      <c r="M13" s="94"/>
      <c r="N13" s="94"/>
      <c r="O13" s="94"/>
      <c r="P13" s="94"/>
      <c r="Q13" s="94"/>
      <c r="R13" s="94"/>
      <c r="S13" s="94"/>
      <c r="T13" s="94"/>
      <c r="U13" s="94"/>
    </row>
    <row r="14" spans="1:21" ht="12.75" customHeight="1" thickTop="1" x14ac:dyDescent="0.2">
      <c r="A14" s="497" t="s">
        <v>151</v>
      </c>
      <c r="B14" s="500">
        <v>-1</v>
      </c>
      <c r="C14" s="503" t="s">
        <v>152</v>
      </c>
      <c r="D14" s="504"/>
      <c r="E14" s="504"/>
      <c r="F14" s="504"/>
      <c r="G14" s="504"/>
      <c r="H14" s="505" t="s">
        <v>153</v>
      </c>
      <c r="I14" s="505"/>
      <c r="J14" s="506"/>
    </row>
    <row r="15" spans="1:21" ht="12.75" customHeight="1" x14ac:dyDescent="0.2">
      <c r="A15" s="498"/>
      <c r="B15" s="501"/>
      <c r="C15" s="507" t="s">
        <v>154</v>
      </c>
      <c r="D15" s="508"/>
      <c r="E15" s="508"/>
      <c r="F15" s="508"/>
      <c r="G15" s="508"/>
      <c r="H15" s="508"/>
      <c r="I15" s="509" t="s">
        <v>155</v>
      </c>
      <c r="J15" s="510"/>
    </row>
    <row r="16" spans="1:21" ht="13.5" customHeight="1" thickBot="1" x14ac:dyDescent="0.25">
      <c r="A16" s="499"/>
      <c r="B16" s="502"/>
      <c r="C16" s="511" t="s">
        <v>156</v>
      </c>
      <c r="D16" s="512"/>
      <c r="E16" s="512"/>
      <c r="F16" s="512"/>
      <c r="G16" s="512"/>
      <c r="H16" s="512"/>
      <c r="I16" s="513" t="s">
        <v>157</v>
      </c>
      <c r="J16" s="514"/>
    </row>
    <row r="17" spans="1:10" ht="13.5" customHeight="1" thickTop="1" x14ac:dyDescent="0.2">
      <c r="A17" s="522" t="s">
        <v>158</v>
      </c>
      <c r="B17" s="500">
        <v>-2</v>
      </c>
      <c r="C17" s="515" t="s">
        <v>159</v>
      </c>
      <c r="D17" s="515" t="s">
        <v>160</v>
      </c>
      <c r="E17" s="519" t="s">
        <v>161</v>
      </c>
      <c r="F17" s="515" t="s">
        <v>162</v>
      </c>
      <c r="G17" s="97"/>
      <c r="H17" s="97"/>
      <c r="I17" s="97"/>
      <c r="J17" s="98"/>
    </row>
    <row r="18" spans="1:10" ht="12.75" customHeight="1" x14ac:dyDescent="0.2">
      <c r="A18" s="523"/>
      <c r="B18" s="501"/>
      <c r="C18" s="516"/>
      <c r="D18" s="516"/>
      <c r="E18" s="520"/>
      <c r="F18" s="516"/>
      <c r="G18" s="97"/>
      <c r="H18" s="97"/>
      <c r="I18" s="97"/>
      <c r="J18" s="98"/>
    </row>
    <row r="19" spans="1:10" ht="13.5" customHeight="1" thickBot="1" x14ac:dyDescent="0.25">
      <c r="A19" s="523"/>
      <c r="B19" s="501"/>
      <c r="C19" s="518"/>
      <c r="D19" s="518"/>
      <c r="E19" s="521"/>
      <c r="F19" s="517"/>
      <c r="G19" s="97"/>
      <c r="H19" s="97"/>
      <c r="I19" s="97"/>
      <c r="J19" s="98"/>
    </row>
    <row r="20" spans="1:10" ht="17.100000000000001" customHeight="1" thickTop="1" thickBot="1" x14ac:dyDescent="0.25">
      <c r="A20" s="523"/>
      <c r="B20" s="502"/>
      <c r="C20" s="134"/>
      <c r="D20" s="134"/>
      <c r="E20" s="137" t="str">
        <f>IF(D20=0,"",C20/D20)</f>
        <v/>
      </c>
      <c r="F20" s="138" t="str">
        <f>IF(D20=0,"",IF($E$20&lt;=1.5,"Extreme",IF($E$20&lt;=1.8,"Very High",IF($E$20&lt;=2,"High",IF($E$20&lt;=2.2,"Moderate",IF($E$20&lt;=3,"Low",IF($E$20&gt;3,"Very Low")))))))</f>
        <v/>
      </c>
      <c r="G20" s="97"/>
      <c r="H20" s="97"/>
      <c r="I20" s="97"/>
      <c r="J20" s="98"/>
    </row>
    <row r="21" spans="1:10" ht="14.25" customHeight="1" thickTop="1" thickBot="1" x14ac:dyDescent="0.25">
      <c r="A21" s="523"/>
      <c r="B21" s="500">
        <v>-3</v>
      </c>
      <c r="C21" s="515" t="s">
        <v>163</v>
      </c>
      <c r="D21" s="515" t="s">
        <v>164</v>
      </c>
      <c r="E21" s="519" t="s">
        <v>165</v>
      </c>
      <c r="F21" s="515" t="s">
        <v>162</v>
      </c>
      <c r="G21" s="97"/>
      <c r="H21" s="99" t="s">
        <v>166</v>
      </c>
      <c r="I21" s="136"/>
      <c r="J21" s="98"/>
    </row>
    <row r="22" spans="1:10" ht="12.75" customHeight="1" x14ac:dyDescent="0.2">
      <c r="A22" s="523"/>
      <c r="B22" s="501"/>
      <c r="C22" s="516"/>
      <c r="D22" s="516"/>
      <c r="E22" s="520"/>
      <c r="F22" s="516"/>
      <c r="G22" s="97"/>
      <c r="H22" s="525" t="s">
        <v>167</v>
      </c>
      <c r="I22" s="526"/>
      <c r="J22" s="98"/>
    </row>
    <row r="23" spans="1:10" ht="13.5" customHeight="1" thickBot="1" x14ac:dyDescent="0.25">
      <c r="A23" s="523"/>
      <c r="B23" s="501"/>
      <c r="C23" s="518"/>
      <c r="D23" s="518"/>
      <c r="E23" s="521"/>
      <c r="F23" s="517"/>
      <c r="G23" s="97"/>
      <c r="H23" s="527" t="s">
        <v>168</v>
      </c>
      <c r="I23" s="528"/>
      <c r="J23" s="98"/>
    </row>
    <row r="24" spans="1:10" ht="17.100000000000001" customHeight="1" thickTop="1" thickBot="1" x14ac:dyDescent="0.3">
      <c r="A24" s="523"/>
      <c r="B24" s="502"/>
      <c r="C24" s="135"/>
      <c r="D24" s="135"/>
      <c r="E24" s="139" t="str">
        <f>IF(D24=0,"",C24/D24)</f>
        <v/>
      </c>
      <c r="F24" s="140" t="str">
        <f>IF(D24=0,"",IF($E$24&lt;=1.5,"Extreme",IF($E$24&lt;=1.8,"Very High",IF($E$24&lt;=2,"High",IF($E$24&lt;=2.2,"Moderate",IF($E$24&lt;=3,"Low",IF($E$24&gt;3,"Very Low")))))))</f>
        <v/>
      </c>
      <c r="G24" s="97"/>
      <c r="H24" s="529"/>
      <c r="I24" s="530"/>
      <c r="J24" s="98"/>
    </row>
    <row r="25" spans="1:10" ht="13.5" customHeight="1" thickTop="1" x14ac:dyDescent="0.2">
      <c r="A25" s="523"/>
      <c r="B25" s="500">
        <v>-4</v>
      </c>
      <c r="C25" s="515" t="s">
        <v>163</v>
      </c>
      <c r="D25" s="515" t="s">
        <v>169</v>
      </c>
      <c r="E25" s="519" t="s">
        <v>170</v>
      </c>
      <c r="F25" s="515" t="s">
        <v>162</v>
      </c>
      <c r="G25" s="97"/>
      <c r="H25" s="100"/>
      <c r="I25" s="100"/>
      <c r="J25" s="98"/>
    </row>
    <row r="26" spans="1:10" ht="12.75" customHeight="1" x14ac:dyDescent="0.2">
      <c r="A26" s="523"/>
      <c r="B26" s="501"/>
      <c r="C26" s="516"/>
      <c r="D26" s="516"/>
      <c r="E26" s="520"/>
      <c r="F26" s="516"/>
      <c r="G26" s="97"/>
      <c r="H26" s="97"/>
      <c r="I26" s="97"/>
      <c r="J26" s="98"/>
    </row>
    <row r="27" spans="1:10" ht="13.5" customHeight="1" thickBot="1" x14ac:dyDescent="0.25">
      <c r="A27" s="523"/>
      <c r="B27" s="501"/>
      <c r="C27" s="518"/>
      <c r="D27" s="518"/>
      <c r="E27" s="521"/>
      <c r="F27" s="517"/>
      <c r="G27" s="97"/>
      <c r="H27" s="97"/>
      <c r="I27" s="97"/>
      <c r="J27" s="98"/>
    </row>
    <row r="28" spans="1:10" ht="17.100000000000001" customHeight="1" thickTop="1" thickBot="1" x14ac:dyDescent="0.25">
      <c r="A28" s="524"/>
      <c r="B28" s="502"/>
      <c r="C28" s="134"/>
      <c r="D28" s="134"/>
      <c r="E28" s="139" t="str">
        <f>IF(D28=0,"",C28/D28)</f>
        <v/>
      </c>
      <c r="F28" s="140" t="str">
        <f>IF(D28=0,"",IF(E28&gt;1.2,"Extreme",IF(E28&gt;=1.01,"Very High",IF(E28&gt;=0.81,"High",IF(E28&gt;=0.61,"Moderate",IF(E28&gt;=0.41,"Low",IF(E28&lt;0.4,"Very Low")))))))</f>
        <v/>
      </c>
      <c r="G28" s="97"/>
      <c r="H28" s="97"/>
      <c r="I28" s="97"/>
      <c r="J28" s="98"/>
    </row>
    <row r="29" spans="1:10" ht="13.5" customHeight="1" thickTop="1" x14ac:dyDescent="0.2">
      <c r="A29" s="522" t="s">
        <v>171</v>
      </c>
      <c r="B29" s="500">
        <v>-5</v>
      </c>
      <c r="C29" s="515" t="s">
        <v>172</v>
      </c>
      <c r="D29" s="515" t="s">
        <v>173</v>
      </c>
      <c r="E29" s="519" t="s">
        <v>174</v>
      </c>
      <c r="F29" s="515" t="s">
        <v>162</v>
      </c>
      <c r="G29" s="97"/>
      <c r="H29" s="97"/>
      <c r="I29" s="97"/>
      <c r="J29" s="98"/>
    </row>
    <row r="30" spans="1:10" ht="12.75" customHeight="1" x14ac:dyDescent="0.2">
      <c r="A30" s="523"/>
      <c r="B30" s="501"/>
      <c r="C30" s="516"/>
      <c r="D30" s="516"/>
      <c r="E30" s="520"/>
      <c r="F30" s="516"/>
      <c r="G30" s="97"/>
      <c r="H30" s="97"/>
      <c r="I30" s="97"/>
      <c r="J30" s="98"/>
    </row>
    <row r="31" spans="1:10" ht="13.5" customHeight="1" thickBot="1" x14ac:dyDescent="0.25">
      <c r="A31" s="523"/>
      <c r="B31" s="501"/>
      <c r="C31" s="518"/>
      <c r="D31" s="518"/>
      <c r="E31" s="521"/>
      <c r="F31" s="517"/>
      <c r="G31" s="97"/>
      <c r="H31" s="97"/>
      <c r="I31" s="97"/>
      <c r="J31" s="98"/>
    </row>
    <row r="32" spans="1:10" ht="17.100000000000001" customHeight="1" thickTop="1" thickBot="1" x14ac:dyDescent="0.25">
      <c r="A32" s="523"/>
      <c r="B32" s="502"/>
      <c r="C32" s="134"/>
      <c r="D32" s="134"/>
      <c r="E32" s="137" t="str">
        <f>IF(D32=0,"",C32/D32)</f>
        <v/>
      </c>
      <c r="F32" s="140" t="str">
        <f>IF(D32=0,"",IF(E32&gt;3,"Extreme",IF(E32&gt;=2.51,"Very High",IF(E32&gt;=1.81,"High",IF(E32&gt;=1.51,"Moderate",IF(E32&gt;=1,"Low",IF(E32&lt;1,"Very Low")))))))</f>
        <v/>
      </c>
      <c r="G32" s="97"/>
      <c r="H32" s="97"/>
      <c r="I32" s="97"/>
      <c r="J32" s="98"/>
    </row>
    <row r="33" spans="1:10" ht="3.95" customHeight="1" thickTop="1" x14ac:dyDescent="0.2">
      <c r="A33" s="523"/>
      <c r="B33" s="500">
        <v>-6</v>
      </c>
      <c r="C33" s="515" t="s">
        <v>172</v>
      </c>
      <c r="D33" s="515" t="s">
        <v>175</v>
      </c>
      <c r="E33" s="515" t="s">
        <v>176</v>
      </c>
      <c r="F33" s="515" t="s">
        <v>173</v>
      </c>
      <c r="G33" s="531" t="s">
        <v>164</v>
      </c>
      <c r="H33" s="531" t="s">
        <v>177</v>
      </c>
      <c r="I33" s="531" t="s">
        <v>178</v>
      </c>
      <c r="J33" s="531" t="s">
        <v>179</v>
      </c>
    </row>
    <row r="34" spans="1:10" ht="15.95" customHeight="1" x14ac:dyDescent="0.2">
      <c r="A34" s="523"/>
      <c r="B34" s="501"/>
      <c r="C34" s="516"/>
      <c r="D34" s="516"/>
      <c r="E34" s="516"/>
      <c r="F34" s="516"/>
      <c r="G34" s="516"/>
      <c r="H34" s="516"/>
      <c r="I34" s="516"/>
      <c r="J34" s="516"/>
    </row>
    <row r="35" spans="1:10" ht="15.95" customHeight="1" x14ac:dyDescent="0.2">
      <c r="A35" s="523"/>
      <c r="B35" s="501"/>
      <c r="C35" s="516"/>
      <c r="D35" s="516"/>
      <c r="E35" s="516"/>
      <c r="F35" s="516"/>
      <c r="G35" s="516"/>
      <c r="H35" s="516"/>
      <c r="I35" s="516"/>
      <c r="J35" s="516"/>
    </row>
    <row r="36" spans="1:10" ht="15.95" customHeight="1" thickBot="1" x14ac:dyDescent="0.25">
      <c r="A36" s="523"/>
      <c r="B36" s="501"/>
      <c r="C36" s="518"/>
      <c r="D36" s="518"/>
      <c r="E36" s="518"/>
      <c r="F36" s="518"/>
      <c r="G36" s="518"/>
      <c r="H36" s="518"/>
      <c r="I36" s="518"/>
      <c r="J36" s="517"/>
    </row>
    <row r="37" spans="1:10" ht="17.100000000000001" customHeight="1" thickTop="1" thickBot="1" x14ac:dyDescent="0.25">
      <c r="A37" s="524"/>
      <c r="B37" s="502"/>
      <c r="C37" s="134"/>
      <c r="D37" s="134"/>
      <c r="E37" s="134"/>
      <c r="F37" s="134"/>
      <c r="G37" s="134"/>
      <c r="H37" s="134"/>
      <c r="I37" s="137" t="str">
        <f>IF(H37=0,"",E37/H37)</f>
        <v/>
      </c>
      <c r="J37" s="140" t="str">
        <f>IF(H37=0,"",IF(I37&gt;1.6,"Extreme",IF(I37&gt;=1.2,"Very High",IF(I37&gt;=1.15,"High",IF(I37&gt;=1.06,"Moderate",IF(I37&gt;=0.8,"Low",IF(I37&lt;0.8,"Very Low")))))))</f>
        <v/>
      </c>
    </row>
    <row r="38" spans="1:10" ht="13.5" customHeight="1" thickTop="1" x14ac:dyDescent="0.2">
      <c r="A38" s="522" t="s">
        <v>180</v>
      </c>
      <c r="B38" s="500">
        <v>-7</v>
      </c>
      <c r="C38" s="532" t="s">
        <v>181</v>
      </c>
      <c r="D38" s="533"/>
      <c r="E38" s="515" t="s">
        <v>162</v>
      </c>
      <c r="F38" s="101"/>
      <c r="G38" s="97"/>
      <c r="H38" s="97"/>
      <c r="I38" s="97"/>
      <c r="J38" s="98"/>
    </row>
    <row r="39" spans="1:10" ht="12.75" customHeight="1" x14ac:dyDescent="0.2">
      <c r="A39" s="523"/>
      <c r="B39" s="501"/>
      <c r="C39" s="534"/>
      <c r="D39" s="535"/>
      <c r="E39" s="516"/>
      <c r="F39" s="101"/>
      <c r="G39" s="97"/>
      <c r="H39" s="97"/>
      <c r="I39" s="97"/>
      <c r="J39" s="98"/>
    </row>
    <row r="40" spans="1:10" ht="13.5" customHeight="1" thickBot="1" x14ac:dyDescent="0.25">
      <c r="A40" s="523"/>
      <c r="B40" s="501"/>
      <c r="C40" s="536"/>
      <c r="D40" s="537"/>
      <c r="E40" s="517"/>
      <c r="F40" s="101"/>
      <c r="G40" s="97"/>
      <c r="H40" s="97"/>
      <c r="I40" s="97"/>
      <c r="J40" s="98"/>
    </row>
    <row r="41" spans="1:10" ht="17.100000000000001" customHeight="1" thickTop="1" thickBot="1" x14ac:dyDescent="0.25">
      <c r="A41" s="524"/>
      <c r="B41" s="502"/>
      <c r="C41" s="538"/>
      <c r="D41" s="539"/>
      <c r="E41" s="140" t="str">
        <f>IF(C41=0,"",IF(C41&gt;2.4,"Extreme",IF(C41&gt;=2.01,"Very High",IF(C41&gt;=1.61,"High",IF(C41&gt;=1.01,"Moderate",IF(C41&gt;=0.5,"Low",IF(C41&lt;0.5,"Very Low")))))))</f>
        <v/>
      </c>
      <c r="F41" s="102"/>
      <c r="G41" s="97"/>
      <c r="H41" s="97"/>
      <c r="I41" s="97"/>
      <c r="J41" s="98"/>
    </row>
    <row r="42" spans="1:10" ht="6.75" customHeight="1" thickTop="1" thickBot="1" x14ac:dyDescent="0.25">
      <c r="A42" s="103"/>
      <c r="B42" s="104"/>
      <c r="C42" s="105"/>
      <c r="D42" s="105"/>
      <c r="E42" s="105"/>
      <c r="F42" s="106"/>
      <c r="G42" s="97"/>
      <c r="H42" s="97"/>
      <c r="I42" s="97"/>
      <c r="J42" s="98"/>
    </row>
    <row r="43" spans="1:10" ht="15.75" thickTop="1" x14ac:dyDescent="0.25">
      <c r="A43" s="553" t="s">
        <v>182</v>
      </c>
      <c r="B43" s="554"/>
      <c r="C43" s="554"/>
      <c r="D43" s="554"/>
      <c r="E43" s="554"/>
      <c r="F43" s="554"/>
      <c r="G43" s="554"/>
      <c r="H43" s="554"/>
      <c r="I43" s="554"/>
      <c r="J43" s="555"/>
    </row>
    <row r="44" spans="1:10" ht="12.75" customHeight="1" x14ac:dyDescent="0.2">
      <c r="A44" s="556" t="s">
        <v>183</v>
      </c>
      <c r="B44" s="557"/>
      <c r="C44" s="558"/>
      <c r="D44" s="562" t="s">
        <v>184</v>
      </c>
      <c r="E44" s="563"/>
      <c r="F44" s="563"/>
      <c r="G44" s="563"/>
      <c r="H44" s="563"/>
      <c r="I44" s="563"/>
      <c r="J44" s="564"/>
    </row>
    <row r="45" spans="1:10" x14ac:dyDescent="0.2">
      <c r="A45" s="559"/>
      <c r="B45" s="560"/>
      <c r="C45" s="561"/>
      <c r="D45" s="107">
        <v>-1</v>
      </c>
      <c r="E45" s="108">
        <v>-2</v>
      </c>
      <c r="F45" s="108">
        <v>-3</v>
      </c>
      <c r="G45" s="108">
        <v>-4</v>
      </c>
      <c r="H45" s="108">
        <v>-5</v>
      </c>
      <c r="I45" s="108">
        <v>-6</v>
      </c>
      <c r="J45" s="108">
        <v>-7</v>
      </c>
    </row>
    <row r="46" spans="1:10" ht="15" customHeight="1" x14ac:dyDescent="0.2">
      <c r="A46" s="565" t="s">
        <v>37</v>
      </c>
      <c r="B46" s="566"/>
      <c r="C46" s="567"/>
      <c r="D46" s="109" t="s">
        <v>185</v>
      </c>
      <c r="E46" s="110" t="s">
        <v>186</v>
      </c>
      <c r="F46" s="110" t="s">
        <v>187</v>
      </c>
      <c r="G46" s="110" t="s">
        <v>188</v>
      </c>
      <c r="H46" s="110" t="s">
        <v>189</v>
      </c>
      <c r="I46" s="110" t="s">
        <v>190</v>
      </c>
      <c r="J46" s="111" t="s">
        <v>191</v>
      </c>
    </row>
    <row r="47" spans="1:10" ht="15" customHeight="1" x14ac:dyDescent="0.2">
      <c r="A47" s="542" t="s">
        <v>38</v>
      </c>
      <c r="B47" s="543"/>
      <c r="C47" s="544"/>
      <c r="D47" s="112" t="s">
        <v>185</v>
      </c>
      <c r="E47" s="113" t="s">
        <v>192</v>
      </c>
      <c r="F47" s="113" t="s">
        <v>193</v>
      </c>
      <c r="G47" s="113" t="s">
        <v>194</v>
      </c>
      <c r="H47" s="113" t="s">
        <v>195</v>
      </c>
      <c r="I47" s="113" t="s">
        <v>196</v>
      </c>
      <c r="J47" s="114" t="s">
        <v>197</v>
      </c>
    </row>
    <row r="48" spans="1:10" ht="15" customHeight="1" x14ac:dyDescent="0.2">
      <c r="A48" s="542" t="s">
        <v>39</v>
      </c>
      <c r="B48" s="543"/>
      <c r="C48" s="544"/>
      <c r="D48" s="112" t="s">
        <v>185</v>
      </c>
      <c r="E48" s="113" t="s">
        <v>198</v>
      </c>
      <c r="F48" s="113" t="s">
        <v>194</v>
      </c>
      <c r="G48" s="113" t="s">
        <v>199</v>
      </c>
      <c r="H48" s="113" t="s">
        <v>200</v>
      </c>
      <c r="I48" s="113" t="s">
        <v>201</v>
      </c>
      <c r="J48" s="114" t="s">
        <v>202</v>
      </c>
    </row>
    <row r="49" spans="1:10" ht="15" customHeight="1" x14ac:dyDescent="0.2">
      <c r="A49" s="542" t="s">
        <v>40</v>
      </c>
      <c r="B49" s="543"/>
      <c r="C49" s="544"/>
      <c r="D49" s="115" t="s">
        <v>203</v>
      </c>
      <c r="E49" s="113" t="s">
        <v>204</v>
      </c>
      <c r="F49" s="113" t="s">
        <v>199</v>
      </c>
      <c r="G49" s="113" t="s">
        <v>205</v>
      </c>
      <c r="H49" s="113" t="s">
        <v>206</v>
      </c>
      <c r="I49" s="113" t="s">
        <v>207</v>
      </c>
      <c r="J49" s="114" t="s">
        <v>208</v>
      </c>
    </row>
    <row r="50" spans="1:10" ht="15" customHeight="1" x14ac:dyDescent="0.2">
      <c r="A50" s="542" t="s">
        <v>41</v>
      </c>
      <c r="B50" s="543"/>
      <c r="C50" s="544"/>
      <c r="D50" s="116">
        <v>-1</v>
      </c>
      <c r="E50" s="113" t="s">
        <v>209</v>
      </c>
      <c r="F50" s="113" t="s">
        <v>205</v>
      </c>
      <c r="G50" s="113" t="s">
        <v>210</v>
      </c>
      <c r="H50" s="113" t="s">
        <v>211</v>
      </c>
      <c r="I50" s="113" t="s">
        <v>212</v>
      </c>
      <c r="J50" s="114" t="s">
        <v>213</v>
      </c>
    </row>
    <row r="51" spans="1:10" ht="15" customHeight="1" x14ac:dyDescent="0.2">
      <c r="A51" s="545" t="s">
        <v>42</v>
      </c>
      <c r="B51" s="546"/>
      <c r="C51" s="547"/>
      <c r="D51" s="117" t="s">
        <v>214</v>
      </c>
      <c r="E51" s="118" t="s">
        <v>215</v>
      </c>
      <c r="F51" s="118" t="s">
        <v>216</v>
      </c>
      <c r="G51" s="118" t="s">
        <v>217</v>
      </c>
      <c r="H51" s="118" t="s">
        <v>186</v>
      </c>
      <c r="I51" s="118" t="s">
        <v>218</v>
      </c>
      <c r="J51" s="119" t="s">
        <v>219</v>
      </c>
    </row>
    <row r="52" spans="1:10" ht="24.75" customHeight="1" thickBot="1" x14ac:dyDescent="0.25">
      <c r="A52" s="120"/>
      <c r="B52" s="120"/>
      <c r="C52" s="120"/>
      <c r="D52" s="548" t="s">
        <v>220</v>
      </c>
      <c r="E52" s="549"/>
      <c r="F52" s="549"/>
      <c r="G52" s="549"/>
      <c r="H52" s="550"/>
      <c r="I52" s="551" t="str">
        <f>IF(ISNUMBER(C20),F20,IF(ISNUMBER(C24),F24,IF(ISNUMBER(I21),H24,IF(ISNUMBER(C28),F28,IF(ISNUMBER(C32),F32,IF(ISNUMBER(C37),J37,IF(ISNUMBER(C41),E41," ")))))))</f>
        <v xml:space="preserve"> </v>
      </c>
      <c r="J52" s="552"/>
    </row>
    <row r="53" spans="1:10" x14ac:dyDescent="0.2">
      <c r="A53" s="121"/>
      <c r="B53" s="121"/>
      <c r="C53" s="121"/>
      <c r="D53" s="121"/>
      <c r="E53" s="121"/>
      <c r="F53" s="121"/>
      <c r="G53" s="121"/>
      <c r="H53" s="121"/>
      <c r="I53" s="121"/>
      <c r="J53" s="121"/>
    </row>
    <row r="54" spans="1:10" x14ac:dyDescent="0.2">
      <c r="A54" s="121"/>
      <c r="B54" s="121"/>
      <c r="C54" s="121"/>
      <c r="D54" s="121"/>
      <c r="E54" s="121"/>
      <c r="F54" s="121"/>
      <c r="G54" s="121"/>
      <c r="H54" s="121"/>
      <c r="I54" s="121"/>
      <c r="J54" s="121"/>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55"/>
  <sheetViews>
    <sheetView workbookViewId="0">
      <selection sqref="A1:BH1"/>
    </sheetView>
  </sheetViews>
  <sheetFormatPr defaultColWidth="2.7109375" defaultRowHeight="12.75" customHeight="1" x14ac:dyDescent="0.25"/>
  <cols>
    <col min="1" max="5" width="2.7109375" style="18" customWidth="1"/>
    <col min="6" max="11" width="2.7109375" style="19" customWidth="1"/>
    <col min="12" max="28" width="2.7109375" style="18" customWidth="1"/>
    <col min="29" max="30" width="2.7109375" style="19" customWidth="1"/>
    <col min="31" max="33" width="2.7109375" style="18" customWidth="1"/>
    <col min="34" max="34" width="2.85546875" style="18" customWidth="1"/>
    <col min="35" max="40" width="2.7109375" style="18" customWidth="1"/>
    <col min="41" max="41" width="3.140625" style="19" customWidth="1"/>
    <col min="42" max="42" width="3.28515625" style="19" customWidth="1"/>
    <col min="43" max="44" width="2.7109375" style="19" customWidth="1"/>
    <col min="45" max="61" width="2.7109375" style="18" customWidth="1"/>
    <col min="62" max="62" width="2.7109375" style="20" customWidth="1"/>
    <col min="63" max="256" width="2.7109375" style="18"/>
    <col min="257" max="289" width="2.7109375" style="18" customWidth="1"/>
    <col min="290" max="290" width="2.85546875" style="18" customWidth="1"/>
    <col min="291" max="296" width="2.7109375" style="18" customWidth="1"/>
    <col min="297" max="297" width="3.140625" style="18" customWidth="1"/>
    <col min="298" max="298" width="3.28515625" style="18" customWidth="1"/>
    <col min="299" max="318" width="2.7109375" style="18" customWidth="1"/>
    <col min="319" max="512" width="2.7109375" style="18"/>
    <col min="513" max="545" width="2.7109375" style="18" customWidth="1"/>
    <col min="546" max="546" width="2.85546875" style="18" customWidth="1"/>
    <col min="547" max="552" width="2.7109375" style="18" customWidth="1"/>
    <col min="553" max="553" width="3.140625" style="18" customWidth="1"/>
    <col min="554" max="554" width="3.28515625" style="18" customWidth="1"/>
    <col min="555" max="574" width="2.7109375" style="18" customWidth="1"/>
    <col min="575" max="768" width="2.7109375" style="18"/>
    <col min="769" max="801" width="2.7109375" style="18" customWidth="1"/>
    <col min="802" max="802" width="2.85546875" style="18" customWidth="1"/>
    <col min="803" max="808" width="2.7109375" style="18" customWidth="1"/>
    <col min="809" max="809" width="3.140625" style="18" customWidth="1"/>
    <col min="810" max="810" width="3.28515625" style="18" customWidth="1"/>
    <col min="811" max="830" width="2.7109375" style="18" customWidth="1"/>
    <col min="831" max="1024" width="2.7109375" style="18"/>
    <col min="1025" max="1057" width="2.7109375" style="18" customWidth="1"/>
    <col min="1058" max="1058" width="2.85546875" style="18" customWidth="1"/>
    <col min="1059" max="1064" width="2.7109375" style="18" customWidth="1"/>
    <col min="1065" max="1065" width="3.140625" style="18" customWidth="1"/>
    <col min="1066" max="1066" width="3.28515625" style="18" customWidth="1"/>
    <col min="1067" max="1086" width="2.7109375" style="18" customWidth="1"/>
    <col min="1087" max="1280" width="2.7109375" style="18"/>
    <col min="1281" max="1313" width="2.7109375" style="18" customWidth="1"/>
    <col min="1314" max="1314" width="2.85546875" style="18" customWidth="1"/>
    <col min="1315" max="1320" width="2.7109375" style="18" customWidth="1"/>
    <col min="1321" max="1321" width="3.140625" style="18" customWidth="1"/>
    <col min="1322" max="1322" width="3.28515625" style="18" customWidth="1"/>
    <col min="1323" max="1342" width="2.7109375" style="18" customWidth="1"/>
    <col min="1343" max="1536" width="2.7109375" style="18"/>
    <col min="1537" max="1569" width="2.7109375" style="18" customWidth="1"/>
    <col min="1570" max="1570" width="2.85546875" style="18" customWidth="1"/>
    <col min="1571" max="1576" width="2.7109375" style="18" customWidth="1"/>
    <col min="1577" max="1577" width="3.140625" style="18" customWidth="1"/>
    <col min="1578" max="1578" width="3.28515625" style="18" customWidth="1"/>
    <col min="1579" max="1598" width="2.7109375" style="18" customWidth="1"/>
    <col min="1599" max="1792" width="2.7109375" style="18"/>
    <col min="1793" max="1825" width="2.7109375" style="18" customWidth="1"/>
    <col min="1826" max="1826" width="2.85546875" style="18" customWidth="1"/>
    <col min="1827" max="1832" width="2.7109375" style="18" customWidth="1"/>
    <col min="1833" max="1833" width="3.140625" style="18" customWidth="1"/>
    <col min="1834" max="1834" width="3.28515625" style="18" customWidth="1"/>
    <col min="1835" max="1854" width="2.7109375" style="18" customWidth="1"/>
    <col min="1855" max="2048" width="2.7109375" style="18"/>
    <col min="2049" max="2081" width="2.7109375" style="18" customWidth="1"/>
    <col min="2082" max="2082" width="2.85546875" style="18" customWidth="1"/>
    <col min="2083" max="2088" width="2.7109375" style="18" customWidth="1"/>
    <col min="2089" max="2089" width="3.140625" style="18" customWidth="1"/>
    <col min="2090" max="2090" width="3.28515625" style="18" customWidth="1"/>
    <col min="2091" max="2110" width="2.7109375" style="18" customWidth="1"/>
    <col min="2111" max="2304" width="2.7109375" style="18"/>
    <col min="2305" max="2337" width="2.7109375" style="18" customWidth="1"/>
    <col min="2338" max="2338" width="2.85546875" style="18" customWidth="1"/>
    <col min="2339" max="2344" width="2.7109375" style="18" customWidth="1"/>
    <col min="2345" max="2345" width="3.140625" style="18" customWidth="1"/>
    <col min="2346" max="2346" width="3.28515625" style="18" customWidth="1"/>
    <col min="2347" max="2366" width="2.7109375" style="18" customWidth="1"/>
    <col min="2367" max="2560" width="2.7109375" style="18"/>
    <col min="2561" max="2593" width="2.7109375" style="18" customWidth="1"/>
    <col min="2594" max="2594" width="2.85546875" style="18" customWidth="1"/>
    <col min="2595" max="2600" width="2.7109375" style="18" customWidth="1"/>
    <col min="2601" max="2601" width="3.140625" style="18" customWidth="1"/>
    <col min="2602" max="2602" width="3.28515625" style="18" customWidth="1"/>
    <col min="2603" max="2622" width="2.7109375" style="18" customWidth="1"/>
    <col min="2623" max="2816" width="2.7109375" style="18"/>
    <col min="2817" max="2849" width="2.7109375" style="18" customWidth="1"/>
    <col min="2850" max="2850" width="2.85546875" style="18" customWidth="1"/>
    <col min="2851" max="2856" width="2.7109375" style="18" customWidth="1"/>
    <col min="2857" max="2857" width="3.140625" style="18" customWidth="1"/>
    <col min="2858" max="2858" width="3.28515625" style="18" customWidth="1"/>
    <col min="2859" max="2878" width="2.7109375" style="18" customWidth="1"/>
    <col min="2879" max="3072" width="2.7109375" style="18"/>
    <col min="3073" max="3105" width="2.7109375" style="18" customWidth="1"/>
    <col min="3106" max="3106" width="2.85546875" style="18" customWidth="1"/>
    <col min="3107" max="3112" width="2.7109375" style="18" customWidth="1"/>
    <col min="3113" max="3113" width="3.140625" style="18" customWidth="1"/>
    <col min="3114" max="3114" width="3.28515625" style="18" customWidth="1"/>
    <col min="3115" max="3134" width="2.7109375" style="18" customWidth="1"/>
    <col min="3135" max="3328" width="2.7109375" style="18"/>
    <col min="3329" max="3361" width="2.7109375" style="18" customWidth="1"/>
    <col min="3362" max="3362" width="2.85546875" style="18" customWidth="1"/>
    <col min="3363" max="3368" width="2.7109375" style="18" customWidth="1"/>
    <col min="3369" max="3369" width="3.140625" style="18" customWidth="1"/>
    <col min="3370" max="3370" width="3.28515625" style="18" customWidth="1"/>
    <col min="3371" max="3390" width="2.7109375" style="18" customWidth="1"/>
    <col min="3391" max="3584" width="2.7109375" style="18"/>
    <col min="3585" max="3617" width="2.7109375" style="18" customWidth="1"/>
    <col min="3618" max="3618" width="2.85546875" style="18" customWidth="1"/>
    <col min="3619" max="3624" width="2.7109375" style="18" customWidth="1"/>
    <col min="3625" max="3625" width="3.140625" style="18" customWidth="1"/>
    <col min="3626" max="3626" width="3.28515625" style="18" customWidth="1"/>
    <col min="3627" max="3646" width="2.7109375" style="18" customWidth="1"/>
    <col min="3647" max="3840" width="2.7109375" style="18"/>
    <col min="3841" max="3873" width="2.7109375" style="18" customWidth="1"/>
    <col min="3874" max="3874" width="2.85546875" style="18" customWidth="1"/>
    <col min="3875" max="3880" width="2.7109375" style="18" customWidth="1"/>
    <col min="3881" max="3881" width="3.140625" style="18" customWidth="1"/>
    <col min="3882" max="3882" width="3.28515625" style="18" customWidth="1"/>
    <col min="3883" max="3902" width="2.7109375" style="18" customWidth="1"/>
    <col min="3903" max="4096" width="2.7109375" style="18"/>
    <col min="4097" max="4129" width="2.7109375" style="18" customWidth="1"/>
    <col min="4130" max="4130" width="2.85546875" style="18" customWidth="1"/>
    <col min="4131" max="4136" width="2.7109375" style="18" customWidth="1"/>
    <col min="4137" max="4137" width="3.140625" style="18" customWidth="1"/>
    <col min="4138" max="4138" width="3.28515625" style="18" customWidth="1"/>
    <col min="4139" max="4158" width="2.7109375" style="18" customWidth="1"/>
    <col min="4159" max="4352" width="2.7109375" style="18"/>
    <col min="4353" max="4385" width="2.7109375" style="18" customWidth="1"/>
    <col min="4386" max="4386" width="2.85546875" style="18" customWidth="1"/>
    <col min="4387" max="4392" width="2.7109375" style="18" customWidth="1"/>
    <col min="4393" max="4393" width="3.140625" style="18" customWidth="1"/>
    <col min="4394" max="4394" width="3.28515625" style="18" customWidth="1"/>
    <col min="4395" max="4414" width="2.7109375" style="18" customWidth="1"/>
    <col min="4415" max="4608" width="2.7109375" style="18"/>
    <col min="4609" max="4641" width="2.7109375" style="18" customWidth="1"/>
    <col min="4642" max="4642" width="2.85546875" style="18" customWidth="1"/>
    <col min="4643" max="4648" width="2.7109375" style="18" customWidth="1"/>
    <col min="4649" max="4649" width="3.140625" style="18" customWidth="1"/>
    <col min="4650" max="4650" width="3.28515625" style="18" customWidth="1"/>
    <col min="4651" max="4670" width="2.7109375" style="18" customWidth="1"/>
    <col min="4671" max="4864" width="2.7109375" style="18"/>
    <col min="4865" max="4897" width="2.7109375" style="18" customWidth="1"/>
    <col min="4898" max="4898" width="2.85546875" style="18" customWidth="1"/>
    <col min="4899" max="4904" width="2.7109375" style="18" customWidth="1"/>
    <col min="4905" max="4905" width="3.140625" style="18" customWidth="1"/>
    <col min="4906" max="4906" width="3.28515625" style="18" customWidth="1"/>
    <col min="4907" max="4926" width="2.7109375" style="18" customWidth="1"/>
    <col min="4927" max="5120" width="2.7109375" style="18"/>
    <col min="5121" max="5153" width="2.7109375" style="18" customWidth="1"/>
    <col min="5154" max="5154" width="2.85546875" style="18" customWidth="1"/>
    <col min="5155" max="5160" width="2.7109375" style="18" customWidth="1"/>
    <col min="5161" max="5161" width="3.140625" style="18" customWidth="1"/>
    <col min="5162" max="5162" width="3.28515625" style="18" customWidth="1"/>
    <col min="5163" max="5182" width="2.7109375" style="18" customWidth="1"/>
    <col min="5183" max="5376" width="2.7109375" style="18"/>
    <col min="5377" max="5409" width="2.7109375" style="18" customWidth="1"/>
    <col min="5410" max="5410" width="2.85546875" style="18" customWidth="1"/>
    <col min="5411" max="5416" width="2.7109375" style="18" customWidth="1"/>
    <col min="5417" max="5417" width="3.140625" style="18" customWidth="1"/>
    <col min="5418" max="5418" width="3.28515625" style="18" customWidth="1"/>
    <col min="5419" max="5438" width="2.7109375" style="18" customWidth="1"/>
    <col min="5439" max="5632" width="2.7109375" style="18"/>
    <col min="5633" max="5665" width="2.7109375" style="18" customWidth="1"/>
    <col min="5666" max="5666" width="2.85546875" style="18" customWidth="1"/>
    <col min="5667" max="5672" width="2.7109375" style="18" customWidth="1"/>
    <col min="5673" max="5673" width="3.140625" style="18" customWidth="1"/>
    <col min="5674" max="5674" width="3.28515625" style="18" customWidth="1"/>
    <col min="5675" max="5694" width="2.7109375" style="18" customWidth="1"/>
    <col min="5695" max="5888" width="2.7109375" style="18"/>
    <col min="5889" max="5921" width="2.7109375" style="18" customWidth="1"/>
    <col min="5922" max="5922" width="2.85546875" style="18" customWidth="1"/>
    <col min="5923" max="5928" width="2.7109375" style="18" customWidth="1"/>
    <col min="5929" max="5929" width="3.140625" style="18" customWidth="1"/>
    <col min="5930" max="5930" width="3.28515625" style="18" customWidth="1"/>
    <col min="5931" max="5950" width="2.7109375" style="18" customWidth="1"/>
    <col min="5951" max="6144" width="2.7109375" style="18"/>
    <col min="6145" max="6177" width="2.7109375" style="18" customWidth="1"/>
    <col min="6178" max="6178" width="2.85546875" style="18" customWidth="1"/>
    <col min="6179" max="6184" width="2.7109375" style="18" customWidth="1"/>
    <col min="6185" max="6185" width="3.140625" style="18" customWidth="1"/>
    <col min="6186" max="6186" width="3.28515625" style="18" customWidth="1"/>
    <col min="6187" max="6206" width="2.7109375" style="18" customWidth="1"/>
    <col min="6207" max="6400" width="2.7109375" style="18"/>
    <col min="6401" max="6433" width="2.7109375" style="18" customWidth="1"/>
    <col min="6434" max="6434" width="2.85546875" style="18" customWidth="1"/>
    <col min="6435" max="6440" width="2.7109375" style="18" customWidth="1"/>
    <col min="6441" max="6441" width="3.140625" style="18" customWidth="1"/>
    <col min="6442" max="6442" width="3.28515625" style="18" customWidth="1"/>
    <col min="6443" max="6462" width="2.7109375" style="18" customWidth="1"/>
    <col min="6463" max="6656" width="2.7109375" style="18"/>
    <col min="6657" max="6689" width="2.7109375" style="18" customWidth="1"/>
    <col min="6690" max="6690" width="2.85546875" style="18" customWidth="1"/>
    <col min="6691" max="6696" width="2.7109375" style="18" customWidth="1"/>
    <col min="6697" max="6697" width="3.140625" style="18" customWidth="1"/>
    <col min="6698" max="6698" width="3.28515625" style="18" customWidth="1"/>
    <col min="6699" max="6718" width="2.7109375" style="18" customWidth="1"/>
    <col min="6719" max="6912" width="2.7109375" style="18"/>
    <col min="6913" max="6945" width="2.7109375" style="18" customWidth="1"/>
    <col min="6946" max="6946" width="2.85546875" style="18" customWidth="1"/>
    <col min="6947" max="6952" width="2.7109375" style="18" customWidth="1"/>
    <col min="6953" max="6953" width="3.140625" style="18" customWidth="1"/>
    <col min="6954" max="6954" width="3.28515625" style="18" customWidth="1"/>
    <col min="6955" max="6974" width="2.7109375" style="18" customWidth="1"/>
    <col min="6975" max="7168" width="2.7109375" style="18"/>
    <col min="7169" max="7201" width="2.7109375" style="18" customWidth="1"/>
    <col min="7202" max="7202" width="2.85546875" style="18" customWidth="1"/>
    <col min="7203" max="7208" width="2.7109375" style="18" customWidth="1"/>
    <col min="7209" max="7209" width="3.140625" style="18" customWidth="1"/>
    <col min="7210" max="7210" width="3.28515625" style="18" customWidth="1"/>
    <col min="7211" max="7230" width="2.7109375" style="18" customWidth="1"/>
    <col min="7231" max="7424" width="2.7109375" style="18"/>
    <col min="7425" max="7457" width="2.7109375" style="18" customWidth="1"/>
    <col min="7458" max="7458" width="2.85546875" style="18" customWidth="1"/>
    <col min="7459" max="7464" width="2.7109375" style="18" customWidth="1"/>
    <col min="7465" max="7465" width="3.140625" style="18" customWidth="1"/>
    <col min="7466" max="7466" width="3.28515625" style="18" customWidth="1"/>
    <col min="7467" max="7486" width="2.7109375" style="18" customWidth="1"/>
    <col min="7487" max="7680" width="2.7109375" style="18"/>
    <col min="7681" max="7713" width="2.7109375" style="18" customWidth="1"/>
    <col min="7714" max="7714" width="2.85546875" style="18" customWidth="1"/>
    <col min="7715" max="7720" width="2.7109375" style="18" customWidth="1"/>
    <col min="7721" max="7721" width="3.140625" style="18" customWidth="1"/>
    <col min="7722" max="7722" width="3.28515625" style="18" customWidth="1"/>
    <col min="7723" max="7742" width="2.7109375" style="18" customWidth="1"/>
    <col min="7743" max="7936" width="2.7109375" style="18"/>
    <col min="7937" max="7969" width="2.7109375" style="18" customWidth="1"/>
    <col min="7970" max="7970" width="2.85546875" style="18" customWidth="1"/>
    <col min="7971" max="7976" width="2.7109375" style="18" customWidth="1"/>
    <col min="7977" max="7977" width="3.140625" style="18" customWidth="1"/>
    <col min="7978" max="7978" width="3.28515625" style="18" customWidth="1"/>
    <col min="7979" max="7998" width="2.7109375" style="18" customWidth="1"/>
    <col min="7999" max="8192" width="2.7109375" style="18"/>
    <col min="8193" max="8225" width="2.7109375" style="18" customWidth="1"/>
    <col min="8226" max="8226" width="2.85546875" style="18" customWidth="1"/>
    <col min="8227" max="8232" width="2.7109375" style="18" customWidth="1"/>
    <col min="8233" max="8233" width="3.140625" style="18" customWidth="1"/>
    <col min="8234" max="8234" width="3.28515625" style="18" customWidth="1"/>
    <col min="8235" max="8254" width="2.7109375" style="18" customWidth="1"/>
    <col min="8255" max="8448" width="2.7109375" style="18"/>
    <col min="8449" max="8481" width="2.7109375" style="18" customWidth="1"/>
    <col min="8482" max="8482" width="2.85546875" style="18" customWidth="1"/>
    <col min="8483" max="8488" width="2.7109375" style="18" customWidth="1"/>
    <col min="8489" max="8489" width="3.140625" style="18" customWidth="1"/>
    <col min="8490" max="8490" width="3.28515625" style="18" customWidth="1"/>
    <col min="8491" max="8510" width="2.7109375" style="18" customWidth="1"/>
    <col min="8511" max="8704" width="2.7109375" style="18"/>
    <col min="8705" max="8737" width="2.7109375" style="18" customWidth="1"/>
    <col min="8738" max="8738" width="2.85546875" style="18" customWidth="1"/>
    <col min="8739" max="8744" width="2.7109375" style="18" customWidth="1"/>
    <col min="8745" max="8745" width="3.140625" style="18" customWidth="1"/>
    <col min="8746" max="8746" width="3.28515625" style="18" customWidth="1"/>
    <col min="8747" max="8766" width="2.7109375" style="18" customWidth="1"/>
    <col min="8767" max="8960" width="2.7109375" style="18"/>
    <col min="8961" max="8993" width="2.7109375" style="18" customWidth="1"/>
    <col min="8994" max="8994" width="2.85546875" style="18" customWidth="1"/>
    <col min="8995" max="9000" width="2.7109375" style="18" customWidth="1"/>
    <col min="9001" max="9001" width="3.140625" style="18" customWidth="1"/>
    <col min="9002" max="9002" width="3.28515625" style="18" customWidth="1"/>
    <col min="9003" max="9022" width="2.7109375" style="18" customWidth="1"/>
    <col min="9023" max="9216" width="2.7109375" style="18"/>
    <col min="9217" max="9249" width="2.7109375" style="18" customWidth="1"/>
    <col min="9250" max="9250" width="2.85546875" style="18" customWidth="1"/>
    <col min="9251" max="9256" width="2.7109375" style="18" customWidth="1"/>
    <col min="9257" max="9257" width="3.140625" style="18" customWidth="1"/>
    <col min="9258" max="9258" width="3.28515625" style="18" customWidth="1"/>
    <col min="9259" max="9278" width="2.7109375" style="18" customWidth="1"/>
    <col min="9279" max="9472" width="2.7109375" style="18"/>
    <col min="9473" max="9505" width="2.7109375" style="18" customWidth="1"/>
    <col min="9506" max="9506" width="2.85546875" style="18" customWidth="1"/>
    <col min="9507" max="9512" width="2.7109375" style="18" customWidth="1"/>
    <col min="9513" max="9513" width="3.140625" style="18" customWidth="1"/>
    <col min="9514" max="9514" width="3.28515625" style="18" customWidth="1"/>
    <col min="9515" max="9534" width="2.7109375" style="18" customWidth="1"/>
    <col min="9535" max="9728" width="2.7109375" style="18"/>
    <col min="9729" max="9761" width="2.7109375" style="18" customWidth="1"/>
    <col min="9762" max="9762" width="2.85546875" style="18" customWidth="1"/>
    <col min="9763" max="9768" width="2.7109375" style="18" customWidth="1"/>
    <col min="9769" max="9769" width="3.140625" style="18" customWidth="1"/>
    <col min="9770" max="9770" width="3.28515625" style="18" customWidth="1"/>
    <col min="9771" max="9790" width="2.7109375" style="18" customWidth="1"/>
    <col min="9791" max="9984" width="2.7109375" style="18"/>
    <col min="9985" max="10017" width="2.7109375" style="18" customWidth="1"/>
    <col min="10018" max="10018" width="2.85546875" style="18" customWidth="1"/>
    <col min="10019" max="10024" width="2.7109375" style="18" customWidth="1"/>
    <col min="10025" max="10025" width="3.140625" style="18" customWidth="1"/>
    <col min="10026" max="10026" width="3.28515625" style="18" customWidth="1"/>
    <col min="10027" max="10046" width="2.7109375" style="18" customWidth="1"/>
    <col min="10047" max="10240" width="2.7109375" style="18"/>
    <col min="10241" max="10273" width="2.7109375" style="18" customWidth="1"/>
    <col min="10274" max="10274" width="2.85546875" style="18" customWidth="1"/>
    <col min="10275" max="10280" width="2.7109375" style="18" customWidth="1"/>
    <col min="10281" max="10281" width="3.140625" style="18" customWidth="1"/>
    <col min="10282" max="10282" width="3.28515625" style="18" customWidth="1"/>
    <col min="10283" max="10302" width="2.7109375" style="18" customWidth="1"/>
    <col min="10303" max="10496" width="2.7109375" style="18"/>
    <col min="10497" max="10529" width="2.7109375" style="18" customWidth="1"/>
    <col min="10530" max="10530" width="2.85546875" style="18" customWidth="1"/>
    <col min="10531" max="10536" width="2.7109375" style="18" customWidth="1"/>
    <col min="10537" max="10537" width="3.140625" style="18" customWidth="1"/>
    <col min="10538" max="10538" width="3.28515625" style="18" customWidth="1"/>
    <col min="10539" max="10558" width="2.7109375" style="18" customWidth="1"/>
    <col min="10559" max="10752" width="2.7109375" style="18"/>
    <col min="10753" max="10785" width="2.7109375" style="18" customWidth="1"/>
    <col min="10786" max="10786" width="2.85546875" style="18" customWidth="1"/>
    <col min="10787" max="10792" width="2.7109375" style="18" customWidth="1"/>
    <col min="10793" max="10793" width="3.140625" style="18" customWidth="1"/>
    <col min="10794" max="10794" width="3.28515625" style="18" customWidth="1"/>
    <col min="10795" max="10814" width="2.7109375" style="18" customWidth="1"/>
    <col min="10815" max="11008" width="2.7109375" style="18"/>
    <col min="11009" max="11041" width="2.7109375" style="18" customWidth="1"/>
    <col min="11042" max="11042" width="2.85546875" style="18" customWidth="1"/>
    <col min="11043" max="11048" width="2.7109375" style="18" customWidth="1"/>
    <col min="11049" max="11049" width="3.140625" style="18" customWidth="1"/>
    <col min="11050" max="11050" width="3.28515625" style="18" customWidth="1"/>
    <col min="11051" max="11070" width="2.7109375" style="18" customWidth="1"/>
    <col min="11071" max="11264" width="2.7109375" style="18"/>
    <col min="11265" max="11297" width="2.7109375" style="18" customWidth="1"/>
    <col min="11298" max="11298" width="2.85546875" style="18" customWidth="1"/>
    <col min="11299" max="11304" width="2.7109375" style="18" customWidth="1"/>
    <col min="11305" max="11305" width="3.140625" style="18" customWidth="1"/>
    <col min="11306" max="11306" width="3.28515625" style="18" customWidth="1"/>
    <col min="11307" max="11326" width="2.7109375" style="18" customWidth="1"/>
    <col min="11327" max="11520" width="2.7109375" style="18"/>
    <col min="11521" max="11553" width="2.7109375" style="18" customWidth="1"/>
    <col min="11554" max="11554" width="2.85546875" style="18" customWidth="1"/>
    <col min="11555" max="11560" width="2.7109375" style="18" customWidth="1"/>
    <col min="11561" max="11561" width="3.140625" style="18" customWidth="1"/>
    <col min="11562" max="11562" width="3.28515625" style="18" customWidth="1"/>
    <col min="11563" max="11582" width="2.7109375" style="18" customWidth="1"/>
    <col min="11583" max="11776" width="2.7109375" style="18"/>
    <col min="11777" max="11809" width="2.7109375" style="18" customWidth="1"/>
    <col min="11810" max="11810" width="2.85546875" style="18" customWidth="1"/>
    <col min="11811" max="11816" width="2.7109375" style="18" customWidth="1"/>
    <col min="11817" max="11817" width="3.140625" style="18" customWidth="1"/>
    <col min="11818" max="11818" width="3.28515625" style="18" customWidth="1"/>
    <col min="11819" max="11838" width="2.7109375" style="18" customWidth="1"/>
    <col min="11839" max="12032" width="2.7109375" style="18"/>
    <col min="12033" max="12065" width="2.7109375" style="18" customWidth="1"/>
    <col min="12066" max="12066" width="2.85546875" style="18" customWidth="1"/>
    <col min="12067" max="12072" width="2.7109375" style="18" customWidth="1"/>
    <col min="12073" max="12073" width="3.140625" style="18" customWidth="1"/>
    <col min="12074" max="12074" width="3.28515625" style="18" customWidth="1"/>
    <col min="12075" max="12094" width="2.7109375" style="18" customWidth="1"/>
    <col min="12095" max="12288" width="2.7109375" style="18"/>
    <col min="12289" max="12321" width="2.7109375" style="18" customWidth="1"/>
    <col min="12322" max="12322" width="2.85546875" style="18" customWidth="1"/>
    <col min="12323" max="12328" width="2.7109375" style="18" customWidth="1"/>
    <col min="12329" max="12329" width="3.140625" style="18" customWidth="1"/>
    <col min="12330" max="12330" width="3.28515625" style="18" customWidth="1"/>
    <col min="12331" max="12350" width="2.7109375" style="18" customWidth="1"/>
    <col min="12351" max="12544" width="2.7109375" style="18"/>
    <col min="12545" max="12577" width="2.7109375" style="18" customWidth="1"/>
    <col min="12578" max="12578" width="2.85546875" style="18" customWidth="1"/>
    <col min="12579" max="12584" width="2.7109375" style="18" customWidth="1"/>
    <col min="12585" max="12585" width="3.140625" style="18" customWidth="1"/>
    <col min="12586" max="12586" width="3.28515625" style="18" customWidth="1"/>
    <col min="12587" max="12606" width="2.7109375" style="18" customWidth="1"/>
    <col min="12607" max="12800" width="2.7109375" style="18"/>
    <col min="12801" max="12833" width="2.7109375" style="18" customWidth="1"/>
    <col min="12834" max="12834" width="2.85546875" style="18" customWidth="1"/>
    <col min="12835" max="12840" width="2.7109375" style="18" customWidth="1"/>
    <col min="12841" max="12841" width="3.140625" style="18" customWidth="1"/>
    <col min="12842" max="12842" width="3.28515625" style="18" customWidth="1"/>
    <col min="12843" max="12862" width="2.7109375" style="18" customWidth="1"/>
    <col min="12863" max="13056" width="2.7109375" style="18"/>
    <col min="13057" max="13089" width="2.7109375" style="18" customWidth="1"/>
    <col min="13090" max="13090" width="2.85546875" style="18" customWidth="1"/>
    <col min="13091" max="13096" width="2.7109375" style="18" customWidth="1"/>
    <col min="13097" max="13097" width="3.140625" style="18" customWidth="1"/>
    <col min="13098" max="13098" width="3.28515625" style="18" customWidth="1"/>
    <col min="13099" max="13118" width="2.7109375" style="18" customWidth="1"/>
    <col min="13119" max="13312" width="2.7109375" style="18"/>
    <col min="13313" max="13345" width="2.7109375" style="18" customWidth="1"/>
    <col min="13346" max="13346" width="2.85546875" style="18" customWidth="1"/>
    <col min="13347" max="13352" width="2.7109375" style="18" customWidth="1"/>
    <col min="13353" max="13353" width="3.140625" style="18" customWidth="1"/>
    <col min="13354" max="13354" width="3.28515625" style="18" customWidth="1"/>
    <col min="13355" max="13374" width="2.7109375" style="18" customWidth="1"/>
    <col min="13375" max="13568" width="2.7109375" style="18"/>
    <col min="13569" max="13601" width="2.7109375" style="18" customWidth="1"/>
    <col min="13602" max="13602" width="2.85546875" style="18" customWidth="1"/>
    <col min="13603" max="13608" width="2.7109375" style="18" customWidth="1"/>
    <col min="13609" max="13609" width="3.140625" style="18" customWidth="1"/>
    <col min="13610" max="13610" width="3.28515625" style="18" customWidth="1"/>
    <col min="13611" max="13630" width="2.7109375" style="18" customWidth="1"/>
    <col min="13631" max="13824" width="2.7109375" style="18"/>
    <col min="13825" max="13857" width="2.7109375" style="18" customWidth="1"/>
    <col min="13858" max="13858" width="2.85546875" style="18" customWidth="1"/>
    <col min="13859" max="13864" width="2.7109375" style="18" customWidth="1"/>
    <col min="13865" max="13865" width="3.140625" style="18" customWidth="1"/>
    <col min="13866" max="13866" width="3.28515625" style="18" customWidth="1"/>
    <col min="13867" max="13886" width="2.7109375" style="18" customWidth="1"/>
    <col min="13887" max="14080" width="2.7109375" style="18"/>
    <col min="14081" max="14113" width="2.7109375" style="18" customWidth="1"/>
    <col min="14114" max="14114" width="2.85546875" style="18" customWidth="1"/>
    <col min="14115" max="14120" width="2.7109375" style="18" customWidth="1"/>
    <col min="14121" max="14121" width="3.140625" style="18" customWidth="1"/>
    <col min="14122" max="14122" width="3.28515625" style="18" customWidth="1"/>
    <col min="14123" max="14142" width="2.7109375" style="18" customWidth="1"/>
    <col min="14143" max="14336" width="2.7109375" style="18"/>
    <col min="14337" max="14369" width="2.7109375" style="18" customWidth="1"/>
    <col min="14370" max="14370" width="2.85546875" style="18" customWidth="1"/>
    <col min="14371" max="14376" width="2.7109375" style="18" customWidth="1"/>
    <col min="14377" max="14377" width="3.140625" style="18" customWidth="1"/>
    <col min="14378" max="14378" width="3.28515625" style="18" customWidth="1"/>
    <col min="14379" max="14398" width="2.7109375" style="18" customWidth="1"/>
    <col min="14399" max="14592" width="2.7109375" style="18"/>
    <col min="14593" max="14625" width="2.7109375" style="18" customWidth="1"/>
    <col min="14626" max="14626" width="2.85546875" style="18" customWidth="1"/>
    <col min="14627" max="14632" width="2.7109375" style="18" customWidth="1"/>
    <col min="14633" max="14633" width="3.140625" style="18" customWidth="1"/>
    <col min="14634" max="14634" width="3.28515625" style="18" customWidth="1"/>
    <col min="14635" max="14654" width="2.7109375" style="18" customWidth="1"/>
    <col min="14655" max="14848" width="2.7109375" style="18"/>
    <col min="14849" max="14881" width="2.7109375" style="18" customWidth="1"/>
    <col min="14882" max="14882" width="2.85546875" style="18" customWidth="1"/>
    <col min="14883" max="14888" width="2.7109375" style="18" customWidth="1"/>
    <col min="14889" max="14889" width="3.140625" style="18" customWidth="1"/>
    <col min="14890" max="14890" width="3.28515625" style="18" customWidth="1"/>
    <col min="14891" max="14910" width="2.7109375" style="18" customWidth="1"/>
    <col min="14911" max="15104" width="2.7109375" style="18"/>
    <col min="15105" max="15137" width="2.7109375" style="18" customWidth="1"/>
    <col min="15138" max="15138" width="2.85546875" style="18" customWidth="1"/>
    <col min="15139" max="15144" width="2.7109375" style="18" customWidth="1"/>
    <col min="15145" max="15145" width="3.140625" style="18" customWidth="1"/>
    <col min="15146" max="15146" width="3.28515625" style="18" customWidth="1"/>
    <col min="15147" max="15166" width="2.7109375" style="18" customWidth="1"/>
    <col min="15167" max="15360" width="2.7109375" style="18"/>
    <col min="15361" max="15393" width="2.7109375" style="18" customWidth="1"/>
    <col min="15394" max="15394" width="2.85546875" style="18" customWidth="1"/>
    <col min="15395" max="15400" width="2.7109375" style="18" customWidth="1"/>
    <col min="15401" max="15401" width="3.140625" style="18" customWidth="1"/>
    <col min="15402" max="15402" width="3.28515625" style="18" customWidth="1"/>
    <col min="15403" max="15422" width="2.7109375" style="18" customWidth="1"/>
    <col min="15423" max="15616" width="2.7109375" style="18"/>
    <col min="15617" max="15649" width="2.7109375" style="18" customWidth="1"/>
    <col min="15650" max="15650" width="2.85546875" style="18" customWidth="1"/>
    <col min="15651" max="15656" width="2.7109375" style="18" customWidth="1"/>
    <col min="15657" max="15657" width="3.140625" style="18" customWidth="1"/>
    <col min="15658" max="15658" width="3.28515625" style="18" customWidth="1"/>
    <col min="15659" max="15678" width="2.7109375" style="18" customWidth="1"/>
    <col min="15679" max="15872" width="2.7109375" style="18"/>
    <col min="15873" max="15905" width="2.7109375" style="18" customWidth="1"/>
    <col min="15906" max="15906" width="2.85546875" style="18" customWidth="1"/>
    <col min="15907" max="15912" width="2.7109375" style="18" customWidth="1"/>
    <col min="15913" max="15913" width="3.140625" style="18" customWidth="1"/>
    <col min="15914" max="15914" width="3.28515625" style="18" customWidth="1"/>
    <col min="15915" max="15934" width="2.7109375" style="18" customWidth="1"/>
    <col min="15935" max="16128" width="2.7109375" style="18"/>
    <col min="16129" max="16161" width="2.7109375" style="18" customWidth="1"/>
    <col min="16162" max="16162" width="2.85546875" style="18" customWidth="1"/>
    <col min="16163" max="16168" width="2.7109375" style="18" customWidth="1"/>
    <col min="16169" max="16169" width="3.140625" style="18" customWidth="1"/>
    <col min="16170" max="16170" width="3.28515625" style="18" customWidth="1"/>
    <col min="16171" max="16190" width="2.7109375" style="18" customWidth="1"/>
    <col min="16191" max="16384" width="2.7109375" style="18"/>
  </cols>
  <sheetData>
    <row r="1" spans="1:62" ht="28.5" customHeight="1" x14ac:dyDescent="0.25">
      <c r="A1" s="175" t="s">
        <v>221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2" s="15" customFormat="1" ht="12.75" customHeight="1" x14ac:dyDescent="0.25">
      <c r="A2" s="14" t="s">
        <v>27</v>
      </c>
      <c r="B2" s="14"/>
      <c r="C2" s="14"/>
      <c r="D2" s="14"/>
      <c r="I2" s="14"/>
      <c r="J2" s="14"/>
      <c r="K2" s="14"/>
      <c r="AC2" s="16"/>
      <c r="AD2" s="16"/>
      <c r="AO2" s="16"/>
      <c r="AP2" s="16"/>
      <c r="AQ2" s="16"/>
      <c r="AR2" s="16"/>
      <c r="BJ2" s="17"/>
    </row>
    <row r="3" spans="1:62" ht="12.75" customHeight="1" thickBot="1" x14ac:dyDescent="0.3"/>
    <row r="4" spans="1:62" s="22" customFormat="1" ht="12.75" customHeight="1" x14ac:dyDescent="0.2">
      <c r="A4" s="176" t="s">
        <v>28</v>
      </c>
      <c r="B4" s="200"/>
      <c r="C4" s="200"/>
      <c r="D4" s="200"/>
      <c r="E4" s="201"/>
      <c r="F4" s="202"/>
      <c r="G4" s="203"/>
      <c r="H4" s="203"/>
      <c r="I4" s="203"/>
      <c r="J4" s="203"/>
      <c r="K4" s="203"/>
      <c r="L4" s="203"/>
      <c r="M4" s="203"/>
      <c r="N4" s="203"/>
      <c r="O4" s="203"/>
      <c r="P4" s="203"/>
      <c r="Q4" s="203"/>
      <c r="R4" s="203"/>
      <c r="S4" s="204"/>
      <c r="T4" s="176" t="s">
        <v>29</v>
      </c>
      <c r="U4" s="205"/>
      <c r="V4" s="205"/>
      <c r="W4" s="206"/>
      <c r="X4" s="207"/>
      <c r="Y4" s="208"/>
      <c r="Z4" s="209"/>
      <c r="AA4" s="210"/>
      <c r="AB4" s="176" t="s">
        <v>30</v>
      </c>
      <c r="AC4" s="205"/>
      <c r="AD4" s="211"/>
      <c r="AE4" s="208"/>
      <c r="AF4" s="212"/>
      <c r="AG4" s="213"/>
      <c r="AH4" s="176" t="s">
        <v>31</v>
      </c>
      <c r="AI4" s="177"/>
      <c r="AJ4" s="178"/>
      <c r="AK4" s="179"/>
      <c r="AL4" s="180"/>
      <c r="AM4" s="181"/>
      <c r="AN4" s="182" t="s">
        <v>32</v>
      </c>
      <c r="AO4" s="183"/>
      <c r="AP4" s="183"/>
      <c r="AQ4" s="183"/>
      <c r="AR4" s="183"/>
      <c r="AS4" s="183"/>
      <c r="AT4" s="184"/>
      <c r="AU4" s="188" t="str">
        <f>IF(A12=0,"",SUM(M11:P30))</f>
        <v/>
      </c>
      <c r="AV4" s="189"/>
      <c r="AW4" s="189"/>
      <c r="AX4" s="189"/>
      <c r="AY4" s="189"/>
      <c r="AZ4" s="189"/>
      <c r="BA4" s="189"/>
      <c r="BB4" s="189"/>
      <c r="BC4" s="189"/>
      <c r="BD4" s="189"/>
      <c r="BE4" s="189"/>
      <c r="BF4" s="189"/>
      <c r="BG4" s="189"/>
      <c r="BH4" s="190"/>
      <c r="BI4" s="21"/>
    </row>
    <row r="5" spans="1:62" s="22" customFormat="1" ht="12.75" customHeight="1" x14ac:dyDescent="0.2">
      <c r="A5" s="191" t="s">
        <v>33</v>
      </c>
      <c r="B5" s="192"/>
      <c r="C5" s="192"/>
      <c r="D5" s="192"/>
      <c r="E5" s="193"/>
      <c r="F5" s="194"/>
      <c r="G5" s="195"/>
      <c r="H5" s="195"/>
      <c r="I5" s="195"/>
      <c r="J5" s="195"/>
      <c r="K5" s="195"/>
      <c r="L5" s="195"/>
      <c r="M5" s="195"/>
      <c r="N5" s="195"/>
      <c r="O5" s="195"/>
      <c r="P5" s="195"/>
      <c r="Q5" s="195"/>
      <c r="R5" s="195"/>
      <c r="S5" s="196"/>
      <c r="T5" s="434" t="s">
        <v>34</v>
      </c>
      <c r="U5" s="435"/>
      <c r="V5" s="435"/>
      <c r="W5" s="435"/>
      <c r="X5" s="436"/>
      <c r="Y5" s="440"/>
      <c r="Z5" s="441"/>
      <c r="AA5" s="441"/>
      <c r="AB5" s="441"/>
      <c r="AC5" s="441"/>
      <c r="AD5" s="441"/>
      <c r="AE5" s="441"/>
      <c r="AF5" s="441"/>
      <c r="AG5" s="441"/>
      <c r="AH5" s="441"/>
      <c r="AI5" s="441"/>
      <c r="AJ5" s="441"/>
      <c r="AK5" s="441"/>
      <c r="AL5" s="441"/>
      <c r="AM5" s="442"/>
      <c r="AN5" s="185"/>
      <c r="AO5" s="186"/>
      <c r="AP5" s="186"/>
      <c r="AQ5" s="186"/>
      <c r="AR5" s="186"/>
      <c r="AS5" s="186"/>
      <c r="AT5" s="187"/>
      <c r="AU5" s="197" t="str">
        <f>IF(A12=0,"",IF(AU4&gt;=46,"Extreme",IF(AU4&gt;=40,"Very High",IF(AU4&gt;=30,"High",IF(AU4&gt;=20,"Moderate",IF(AU4&gt;=10,"Low",IF(AU4&lt;10,"Very Low")))))))</f>
        <v/>
      </c>
      <c r="AV5" s="198"/>
      <c r="AW5" s="198"/>
      <c r="AX5" s="198"/>
      <c r="AY5" s="198"/>
      <c r="AZ5" s="198"/>
      <c r="BA5" s="198"/>
      <c r="BB5" s="198"/>
      <c r="BC5" s="198"/>
      <c r="BD5" s="198"/>
      <c r="BE5" s="198"/>
      <c r="BF5" s="198"/>
      <c r="BG5" s="198"/>
      <c r="BH5" s="199"/>
      <c r="BI5" s="21"/>
    </row>
    <row r="6" spans="1:62" s="22" customFormat="1" ht="12.75" customHeight="1" x14ac:dyDescent="0.2">
      <c r="A6" s="191" t="s">
        <v>35</v>
      </c>
      <c r="B6" s="192"/>
      <c r="C6" s="192"/>
      <c r="D6" s="192"/>
      <c r="E6" s="193"/>
      <c r="F6" s="194"/>
      <c r="G6" s="195"/>
      <c r="H6" s="195"/>
      <c r="I6" s="195"/>
      <c r="J6" s="195"/>
      <c r="K6" s="195"/>
      <c r="L6" s="195"/>
      <c r="M6" s="195"/>
      <c r="N6" s="195"/>
      <c r="O6" s="195"/>
      <c r="P6" s="195"/>
      <c r="Q6" s="195"/>
      <c r="R6" s="195"/>
      <c r="S6" s="196"/>
      <c r="T6" s="437" t="s">
        <v>126</v>
      </c>
      <c r="U6" s="438"/>
      <c r="V6" s="438"/>
      <c r="W6" s="438"/>
      <c r="X6" s="439"/>
      <c r="Y6" s="443"/>
      <c r="Z6" s="444"/>
      <c r="AA6" s="444"/>
      <c r="AB6" s="444"/>
      <c r="AC6" s="444"/>
      <c r="AD6" s="444"/>
      <c r="AE6" s="444"/>
      <c r="AF6" s="444"/>
      <c r="AG6" s="444"/>
      <c r="AH6" s="444"/>
      <c r="AI6" s="444"/>
      <c r="AJ6" s="444"/>
      <c r="AK6" s="444"/>
      <c r="AL6" s="444"/>
      <c r="AM6" s="445"/>
      <c r="AN6" s="235" t="s">
        <v>36</v>
      </c>
      <c r="AO6" s="236"/>
      <c r="AP6" s="237"/>
      <c r="AQ6" s="215" t="s">
        <v>37</v>
      </c>
      <c r="AR6" s="215"/>
      <c r="AS6" s="216"/>
      <c r="AT6" s="215" t="s">
        <v>38</v>
      </c>
      <c r="AU6" s="215"/>
      <c r="AV6" s="215"/>
      <c r="AW6" s="214" t="s">
        <v>39</v>
      </c>
      <c r="AX6" s="215"/>
      <c r="AY6" s="216"/>
      <c r="AZ6" s="215" t="s">
        <v>40</v>
      </c>
      <c r="BA6" s="215"/>
      <c r="BB6" s="215"/>
      <c r="BC6" s="214" t="s">
        <v>41</v>
      </c>
      <c r="BD6" s="215"/>
      <c r="BE6" s="216"/>
      <c r="BF6" s="215" t="s">
        <v>42</v>
      </c>
      <c r="BG6" s="215"/>
      <c r="BH6" s="217"/>
      <c r="BI6" s="21"/>
    </row>
    <row r="7" spans="1:62" s="22" customFormat="1" ht="12.75" customHeight="1" thickBot="1" x14ac:dyDescent="0.25">
      <c r="A7" s="218" t="s">
        <v>43</v>
      </c>
      <c r="B7" s="219"/>
      <c r="C7" s="219"/>
      <c r="D7" s="219"/>
      <c r="E7" s="220"/>
      <c r="F7" s="221"/>
      <c r="G7" s="222"/>
      <c r="H7" s="222"/>
      <c r="I7" s="222"/>
      <c r="J7" s="222"/>
      <c r="K7" s="222"/>
      <c r="L7" s="222"/>
      <c r="M7" s="222"/>
      <c r="N7" s="222"/>
      <c r="O7" s="222"/>
      <c r="P7" s="222"/>
      <c r="Q7" s="222"/>
      <c r="R7" s="222"/>
      <c r="S7" s="223"/>
      <c r="T7" s="224"/>
      <c r="U7" s="225"/>
      <c r="V7" s="225"/>
      <c r="W7" s="225"/>
      <c r="X7" s="226"/>
      <c r="Y7" s="227"/>
      <c r="Z7" s="228"/>
      <c r="AA7" s="228"/>
      <c r="AB7" s="228"/>
      <c r="AC7" s="228"/>
      <c r="AD7" s="228"/>
      <c r="AE7" s="228"/>
      <c r="AF7" s="228"/>
      <c r="AG7" s="228"/>
      <c r="AH7" s="228"/>
      <c r="AI7" s="228"/>
      <c r="AJ7" s="228"/>
      <c r="AK7" s="228"/>
      <c r="AL7" s="228"/>
      <c r="AM7" s="229"/>
      <c r="AN7" s="238"/>
      <c r="AO7" s="239"/>
      <c r="AP7" s="240"/>
      <c r="AQ7" s="230" t="s">
        <v>44</v>
      </c>
      <c r="AR7" s="230"/>
      <c r="AS7" s="231"/>
      <c r="AT7" s="230" t="s">
        <v>45</v>
      </c>
      <c r="AU7" s="230"/>
      <c r="AV7" s="230"/>
      <c r="AW7" s="232" t="s">
        <v>46</v>
      </c>
      <c r="AX7" s="233"/>
      <c r="AY7" s="234"/>
      <c r="AZ7" s="233" t="s">
        <v>47</v>
      </c>
      <c r="BA7" s="233"/>
      <c r="BB7" s="233"/>
      <c r="BC7" s="232" t="s">
        <v>48</v>
      </c>
      <c r="BD7" s="233"/>
      <c r="BE7" s="234"/>
      <c r="BF7" s="233" t="s">
        <v>49</v>
      </c>
      <c r="BG7" s="233"/>
      <c r="BH7" s="241"/>
      <c r="BI7" s="21"/>
    </row>
    <row r="8" spans="1:62" ht="12.75" customHeight="1" thickBot="1" x14ac:dyDescent="0.3">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3">
      <c r="A9" s="242" t="s">
        <v>50</v>
      </c>
      <c r="B9" s="243"/>
      <c r="C9" s="243"/>
      <c r="D9" s="243"/>
      <c r="E9" s="244"/>
      <c r="F9" s="244"/>
      <c r="G9" s="244"/>
      <c r="H9" s="244"/>
      <c r="I9" s="244"/>
      <c r="J9" s="244"/>
      <c r="K9" s="244"/>
      <c r="L9" s="244"/>
      <c r="M9" s="244"/>
      <c r="N9" s="244"/>
      <c r="O9" s="244"/>
      <c r="P9" s="244"/>
      <c r="Q9" s="244"/>
      <c r="R9" s="244"/>
      <c r="S9" s="244"/>
      <c r="T9" s="244"/>
      <c r="U9" s="244"/>
      <c r="V9" s="244"/>
      <c r="W9" s="244"/>
      <c r="X9" s="244"/>
      <c r="Y9" s="244"/>
      <c r="Z9" s="244"/>
      <c r="AA9" s="244"/>
      <c r="AB9" s="245"/>
      <c r="AC9" s="24"/>
      <c r="AD9" s="24"/>
      <c r="AE9" s="246" t="s">
        <v>50</v>
      </c>
      <c r="AF9" s="248" t="s">
        <v>51</v>
      </c>
      <c r="AG9" s="248"/>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50"/>
    </row>
    <row r="10" spans="1:62" ht="12.75" customHeight="1" thickTop="1" x14ac:dyDescent="0.25">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47"/>
      <c r="AF10" s="125"/>
      <c r="AG10" s="31"/>
      <c r="AH10" s="31"/>
      <c r="AI10" s="31"/>
      <c r="AJ10" s="31"/>
      <c r="AK10" s="31"/>
      <c r="AL10" s="128"/>
      <c r="AM10" s="128"/>
      <c r="AN10" s="128"/>
      <c r="AO10" s="128"/>
      <c r="AP10" s="129"/>
      <c r="AQ10" s="251" t="s">
        <v>37</v>
      </c>
      <c r="AR10" s="252"/>
      <c r="AS10" s="253"/>
      <c r="AT10" s="251" t="s">
        <v>38</v>
      </c>
      <c r="AU10" s="252"/>
      <c r="AV10" s="253"/>
      <c r="AW10" s="251" t="s">
        <v>39</v>
      </c>
      <c r="AX10" s="252"/>
      <c r="AY10" s="253"/>
      <c r="AZ10" s="251" t="s">
        <v>40</v>
      </c>
      <c r="BA10" s="252"/>
      <c r="BB10" s="253"/>
      <c r="BC10" s="257" t="s">
        <v>41</v>
      </c>
      <c r="BD10" s="258"/>
      <c r="BE10" s="259"/>
      <c r="BF10" s="251" t="s">
        <v>42</v>
      </c>
      <c r="BG10" s="252"/>
      <c r="BH10" s="280"/>
      <c r="BJ10" s="18"/>
    </row>
    <row r="11" spans="1:62" ht="12.75" customHeight="1" x14ac:dyDescent="0.25">
      <c r="A11" s="282" t="s">
        <v>53</v>
      </c>
      <c r="B11" s="283"/>
      <c r="C11" s="283"/>
      <c r="D11" s="283"/>
      <c r="E11" s="284"/>
      <c r="F11" s="285" t="s">
        <v>54</v>
      </c>
      <c r="G11" s="283"/>
      <c r="H11" s="283"/>
      <c r="I11" s="286"/>
      <c r="J11" s="285" t="s">
        <v>55</v>
      </c>
      <c r="K11" s="287"/>
      <c r="L11" s="288"/>
      <c r="M11" s="285" t="s">
        <v>56</v>
      </c>
      <c r="N11" s="283"/>
      <c r="O11" s="283"/>
      <c r="P11" s="284"/>
      <c r="Q11" s="289" t="s">
        <v>57</v>
      </c>
      <c r="R11" s="290"/>
      <c r="S11" s="290"/>
      <c r="T11" s="290"/>
      <c r="U11" s="290"/>
      <c r="V11" s="291"/>
      <c r="W11" s="285" t="s">
        <v>58</v>
      </c>
      <c r="X11" s="287"/>
      <c r="Y11" s="287"/>
      <c r="Z11" s="287"/>
      <c r="AA11" s="287"/>
      <c r="AB11" s="292"/>
      <c r="AC11" s="34"/>
      <c r="AD11" s="34"/>
      <c r="AE11" s="247"/>
      <c r="AF11" s="35"/>
      <c r="AG11" s="130"/>
      <c r="AH11" s="130"/>
      <c r="AI11" s="130"/>
      <c r="AJ11" s="130"/>
      <c r="AK11" s="130"/>
      <c r="AL11" s="130"/>
      <c r="AM11" s="130"/>
      <c r="AN11" s="130"/>
      <c r="AO11" s="130"/>
      <c r="AP11" s="131"/>
      <c r="AQ11" s="254"/>
      <c r="AR11" s="255"/>
      <c r="AS11" s="256"/>
      <c r="AT11" s="254"/>
      <c r="AU11" s="255"/>
      <c r="AV11" s="256"/>
      <c r="AW11" s="254"/>
      <c r="AX11" s="255"/>
      <c r="AY11" s="256"/>
      <c r="AZ11" s="254"/>
      <c r="BA11" s="255"/>
      <c r="BB11" s="256"/>
      <c r="BC11" s="260"/>
      <c r="BD11" s="261"/>
      <c r="BE11" s="262"/>
      <c r="BF11" s="254"/>
      <c r="BG11" s="255"/>
      <c r="BH11" s="281"/>
      <c r="BJ11" s="18"/>
    </row>
    <row r="12" spans="1:62" ht="12.75" customHeight="1" thickBot="1" x14ac:dyDescent="0.25">
      <c r="A12" s="263"/>
      <c r="B12" s="264"/>
      <c r="C12" s="264"/>
      <c r="D12" s="264"/>
      <c r="E12" s="265"/>
      <c r="F12" s="266"/>
      <c r="G12" s="264"/>
      <c r="H12" s="264"/>
      <c r="I12" s="267"/>
      <c r="J12" s="268" t="str">
        <f>IF(A12=0,"",A12/F12)</f>
        <v/>
      </c>
      <c r="K12" s="269"/>
      <c r="L12" s="270"/>
      <c r="M12" s="268" t="str">
        <f>IF(A12=0,"",IF(J12&gt;2.8,10,IF(J12&gt;2.099,(J12-2.1)/0.7+8,IF(J12&gt;1.599,(J12-1.6)/0.4*1.9+6,IF(J12&gt;1.199,(J12-1.2)/0.3*1.9+4,IF(J12&gt;1.099,(J12-1.1)/0.09*1.9+2,IF(J12&gt;0.99,(J12-1)/0.1*0.9+1,0)))))))</f>
        <v/>
      </c>
      <c r="N12" s="271"/>
      <c r="O12" s="271"/>
      <c r="P12" s="272"/>
      <c r="Q12" s="273" t="str">
        <f>IF(A12=0,"",IF(M12&lt;2,"Very Low",IF(M12&lt;4,"Low",IF(M12&lt;6,"Moderate",IF(M12&lt;8,"High",IF(M12&lt;10,"Very High",IF(M12&gt;=10,"Extreme")))))))</f>
        <v/>
      </c>
      <c r="R12" s="274"/>
      <c r="S12" s="274"/>
      <c r="T12" s="274"/>
      <c r="U12" s="275"/>
      <c r="V12" s="276"/>
      <c r="W12" s="277"/>
      <c r="X12" s="278"/>
      <c r="Y12" s="278"/>
      <c r="Z12" s="278"/>
      <c r="AA12" s="278"/>
      <c r="AB12" s="279"/>
      <c r="AC12" s="38"/>
      <c r="AD12" s="38"/>
      <c r="AE12" s="247"/>
      <c r="AF12" s="301" t="s">
        <v>59</v>
      </c>
      <c r="AG12" s="302"/>
      <c r="AH12" s="302"/>
      <c r="AI12" s="302"/>
      <c r="AJ12" s="302"/>
      <c r="AK12" s="302"/>
      <c r="AL12" s="302"/>
      <c r="AM12" s="302"/>
      <c r="AN12" s="294" t="s">
        <v>55</v>
      </c>
      <c r="AO12" s="294"/>
      <c r="AP12" s="295"/>
      <c r="AQ12" s="293" t="s">
        <v>60</v>
      </c>
      <c r="AR12" s="294"/>
      <c r="AS12" s="295"/>
      <c r="AT12" s="293" t="s">
        <v>61</v>
      </c>
      <c r="AU12" s="294"/>
      <c r="AV12" s="295"/>
      <c r="AW12" s="293" t="s">
        <v>62</v>
      </c>
      <c r="AX12" s="294"/>
      <c r="AY12" s="295"/>
      <c r="AZ12" s="293" t="s">
        <v>63</v>
      </c>
      <c r="BA12" s="294"/>
      <c r="BB12" s="295"/>
      <c r="BC12" s="293" t="s">
        <v>64</v>
      </c>
      <c r="BD12" s="294"/>
      <c r="BE12" s="295"/>
      <c r="BF12" s="293" t="s">
        <v>65</v>
      </c>
      <c r="BG12" s="294"/>
      <c r="BH12" s="296"/>
      <c r="BJ12" s="18"/>
    </row>
    <row r="13" spans="1:62" ht="12.75" customHeight="1" x14ac:dyDescent="0.25">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47"/>
      <c r="AF13" s="303"/>
      <c r="AG13" s="304"/>
      <c r="AH13" s="304"/>
      <c r="AI13" s="304"/>
      <c r="AJ13" s="304"/>
      <c r="AK13" s="304"/>
      <c r="AL13" s="304"/>
      <c r="AM13" s="304"/>
      <c r="AN13" s="297" t="s">
        <v>56</v>
      </c>
      <c r="AO13" s="297"/>
      <c r="AP13" s="298"/>
      <c r="AQ13" s="299" t="s">
        <v>67</v>
      </c>
      <c r="AR13" s="297"/>
      <c r="AS13" s="298"/>
      <c r="AT13" s="299" t="s">
        <v>68</v>
      </c>
      <c r="AU13" s="297"/>
      <c r="AV13" s="298"/>
      <c r="AW13" s="299" t="s">
        <v>69</v>
      </c>
      <c r="AX13" s="297"/>
      <c r="AY13" s="298"/>
      <c r="AZ13" s="299" t="s">
        <v>70</v>
      </c>
      <c r="BA13" s="297"/>
      <c r="BB13" s="298"/>
      <c r="BC13" s="299" t="s">
        <v>71</v>
      </c>
      <c r="BD13" s="297"/>
      <c r="BE13" s="298"/>
      <c r="BF13" s="299">
        <v>10</v>
      </c>
      <c r="BG13" s="297"/>
      <c r="BH13" s="300"/>
      <c r="BJ13" s="18"/>
    </row>
    <row r="14" spans="1:62" ht="12.75" customHeight="1" x14ac:dyDescent="0.25">
      <c r="A14" s="282" t="s">
        <v>72</v>
      </c>
      <c r="B14" s="283"/>
      <c r="C14" s="283"/>
      <c r="D14" s="283"/>
      <c r="E14" s="284"/>
      <c r="F14" s="285" t="s">
        <v>53</v>
      </c>
      <c r="G14" s="283"/>
      <c r="H14" s="283"/>
      <c r="I14" s="286"/>
      <c r="J14" s="285" t="s">
        <v>55</v>
      </c>
      <c r="K14" s="287"/>
      <c r="L14" s="288"/>
      <c r="M14" s="285" t="s">
        <v>56</v>
      </c>
      <c r="N14" s="283"/>
      <c r="O14" s="283"/>
      <c r="P14" s="316"/>
      <c r="Q14" s="289" t="s">
        <v>57</v>
      </c>
      <c r="R14" s="290"/>
      <c r="S14" s="290"/>
      <c r="T14" s="290"/>
      <c r="U14" s="290"/>
      <c r="V14" s="317"/>
      <c r="W14" s="285" t="s">
        <v>58</v>
      </c>
      <c r="X14" s="287"/>
      <c r="Y14" s="287"/>
      <c r="Z14" s="287"/>
      <c r="AA14" s="287"/>
      <c r="AB14" s="292"/>
      <c r="AC14" s="34"/>
      <c r="AD14" s="34"/>
      <c r="AE14" s="247"/>
      <c r="AF14" s="301" t="s">
        <v>73</v>
      </c>
      <c r="AG14" s="302"/>
      <c r="AH14" s="302"/>
      <c r="AI14" s="302"/>
      <c r="AJ14" s="302"/>
      <c r="AK14" s="302"/>
      <c r="AL14" s="302"/>
      <c r="AM14" s="302"/>
      <c r="AN14" s="294" t="s">
        <v>55</v>
      </c>
      <c r="AO14" s="294"/>
      <c r="AP14" s="295"/>
      <c r="AQ14" s="293" t="s">
        <v>74</v>
      </c>
      <c r="AR14" s="294"/>
      <c r="AS14" s="295"/>
      <c r="AT14" s="293" t="s">
        <v>75</v>
      </c>
      <c r="AU14" s="294"/>
      <c r="AV14" s="295"/>
      <c r="AW14" s="293" t="s">
        <v>76</v>
      </c>
      <c r="AX14" s="294"/>
      <c r="AY14" s="295"/>
      <c r="AZ14" s="293" t="s">
        <v>77</v>
      </c>
      <c r="BA14" s="294"/>
      <c r="BB14" s="295"/>
      <c r="BC14" s="293" t="s">
        <v>78</v>
      </c>
      <c r="BD14" s="294"/>
      <c r="BE14" s="295"/>
      <c r="BF14" s="293" t="s">
        <v>79</v>
      </c>
      <c r="BG14" s="294"/>
      <c r="BH14" s="296"/>
      <c r="BJ14" s="18"/>
    </row>
    <row r="15" spans="1:62" ht="12.75" customHeight="1" thickBot="1" x14ac:dyDescent="0.25">
      <c r="A15" s="263"/>
      <c r="B15" s="264"/>
      <c r="C15" s="264"/>
      <c r="D15" s="264"/>
      <c r="E15" s="265"/>
      <c r="F15" s="268" t="str">
        <f>IF(A12=0,"",A12)</f>
        <v/>
      </c>
      <c r="G15" s="271"/>
      <c r="H15" s="271"/>
      <c r="I15" s="305"/>
      <c r="J15" s="268" t="str">
        <f>IF(A15=0,"",A15/F15)</f>
        <v/>
      </c>
      <c r="K15" s="269"/>
      <c r="L15" s="270"/>
      <c r="M15" s="268" t="str">
        <f>IF(A15=0,"",IF(J15&lt;0.05,10,IF(J15&lt;0.1401,9-((J15-0.05)/0.09),IF(J15&lt;0.2901,7.9-((J15-0.15)/0.14*1.9),IF(J15&lt;0.4901,5.9-((J15-0.3)/0.19*1.9),IF(J15&lt;0.8901,3.9-((J15-0.5)/0.39*1.9),IF(J15&lt;1.01,1.9-((J15-0.9)/0.1*0.9),1)))))))</f>
        <v/>
      </c>
      <c r="N15" s="271"/>
      <c r="O15" s="271"/>
      <c r="P15" s="272"/>
      <c r="Q15" s="273" t="str">
        <f>IF(A15=0,"",IF(M15&lt;2,"Very Low",IF(M15&lt;4,"Low",IF(M15&lt;6,"Moderate",IF(M15&lt;8,"High",IF(M15&lt;10,"Very High",IF(M15&gt;=10,"Extreme")))))))</f>
        <v/>
      </c>
      <c r="R15" s="274"/>
      <c r="S15" s="274"/>
      <c r="T15" s="274"/>
      <c r="U15" s="275"/>
      <c r="V15" s="276"/>
      <c r="W15" s="306"/>
      <c r="X15" s="307"/>
      <c r="Y15" s="307"/>
      <c r="Z15" s="307"/>
      <c r="AA15" s="307"/>
      <c r="AB15" s="308"/>
      <c r="AC15" s="38"/>
      <c r="AD15" s="38"/>
      <c r="AE15" s="247"/>
      <c r="AF15" s="303"/>
      <c r="AG15" s="304"/>
      <c r="AH15" s="304"/>
      <c r="AI15" s="304"/>
      <c r="AJ15" s="304"/>
      <c r="AK15" s="304"/>
      <c r="AL15" s="304"/>
      <c r="AM15" s="304"/>
      <c r="AN15" s="297" t="s">
        <v>56</v>
      </c>
      <c r="AO15" s="297"/>
      <c r="AP15" s="298"/>
      <c r="AQ15" s="299" t="s">
        <v>67</v>
      </c>
      <c r="AR15" s="297"/>
      <c r="AS15" s="298"/>
      <c r="AT15" s="299" t="s">
        <v>68</v>
      </c>
      <c r="AU15" s="297"/>
      <c r="AV15" s="298"/>
      <c r="AW15" s="299" t="s">
        <v>69</v>
      </c>
      <c r="AX15" s="297"/>
      <c r="AY15" s="298"/>
      <c r="AZ15" s="299" t="s">
        <v>70</v>
      </c>
      <c r="BA15" s="297"/>
      <c r="BB15" s="298"/>
      <c r="BC15" s="299" t="s">
        <v>71</v>
      </c>
      <c r="BD15" s="297"/>
      <c r="BE15" s="298"/>
      <c r="BF15" s="299">
        <v>10</v>
      </c>
      <c r="BG15" s="297"/>
      <c r="BH15" s="300"/>
      <c r="BJ15" s="18"/>
    </row>
    <row r="16" spans="1:62" ht="12.75" customHeight="1" x14ac:dyDescent="0.25">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47"/>
      <c r="AF16" s="301" t="s">
        <v>80</v>
      </c>
      <c r="AG16" s="302"/>
      <c r="AH16" s="302"/>
      <c r="AI16" s="302"/>
      <c r="AJ16" s="302"/>
      <c r="AK16" s="302"/>
      <c r="AL16" s="302"/>
      <c r="AM16" s="302"/>
      <c r="AN16" s="294" t="s">
        <v>55</v>
      </c>
      <c r="AO16" s="294"/>
      <c r="AP16" s="295"/>
      <c r="AQ16" s="293" t="s">
        <v>81</v>
      </c>
      <c r="AR16" s="294"/>
      <c r="AS16" s="295"/>
      <c r="AT16" s="293" t="s">
        <v>82</v>
      </c>
      <c r="AU16" s="294"/>
      <c r="AV16" s="295"/>
      <c r="AW16" s="293" t="s">
        <v>83</v>
      </c>
      <c r="AX16" s="294"/>
      <c r="AY16" s="295"/>
      <c r="AZ16" s="293" t="s">
        <v>84</v>
      </c>
      <c r="BA16" s="294"/>
      <c r="BB16" s="295"/>
      <c r="BC16" s="293" t="s">
        <v>85</v>
      </c>
      <c r="BD16" s="333"/>
      <c r="BE16" s="334"/>
      <c r="BF16" s="293" t="s">
        <v>86</v>
      </c>
      <c r="BG16" s="294"/>
      <c r="BH16" s="296"/>
      <c r="BJ16" s="18"/>
    </row>
    <row r="17" spans="1:64" ht="12.75" customHeight="1" x14ac:dyDescent="0.25">
      <c r="A17" s="318" t="s">
        <v>87</v>
      </c>
      <c r="B17" s="319"/>
      <c r="C17" s="319"/>
      <c r="D17" s="319"/>
      <c r="E17" s="320"/>
      <c r="F17" s="324" t="s">
        <v>73</v>
      </c>
      <c r="G17" s="319"/>
      <c r="H17" s="319"/>
      <c r="I17" s="320"/>
      <c r="J17" s="309" t="s">
        <v>55</v>
      </c>
      <c r="K17" s="310"/>
      <c r="L17" s="326"/>
      <c r="M17" s="309" t="s">
        <v>56</v>
      </c>
      <c r="N17" s="328"/>
      <c r="O17" s="328"/>
      <c r="P17" s="329"/>
      <c r="Q17" s="324" t="s">
        <v>57</v>
      </c>
      <c r="R17" s="319"/>
      <c r="S17" s="319"/>
      <c r="T17" s="319"/>
      <c r="U17" s="319"/>
      <c r="V17" s="320"/>
      <c r="W17" s="309" t="s">
        <v>58</v>
      </c>
      <c r="X17" s="310"/>
      <c r="Y17" s="310"/>
      <c r="Z17" s="310"/>
      <c r="AA17" s="310"/>
      <c r="AB17" s="311"/>
      <c r="AC17" s="34"/>
      <c r="AD17" s="34"/>
      <c r="AE17" s="247"/>
      <c r="AF17" s="303"/>
      <c r="AG17" s="304"/>
      <c r="AH17" s="304"/>
      <c r="AI17" s="304"/>
      <c r="AJ17" s="304"/>
      <c r="AK17" s="304"/>
      <c r="AL17" s="304"/>
      <c r="AM17" s="304"/>
      <c r="AN17" s="297" t="s">
        <v>56</v>
      </c>
      <c r="AO17" s="297"/>
      <c r="AP17" s="298"/>
      <c r="AQ17" s="299" t="s">
        <v>67</v>
      </c>
      <c r="AR17" s="297"/>
      <c r="AS17" s="298"/>
      <c r="AT17" s="299" t="s">
        <v>68</v>
      </c>
      <c r="AU17" s="297"/>
      <c r="AV17" s="298"/>
      <c r="AW17" s="299" t="s">
        <v>69</v>
      </c>
      <c r="AX17" s="297"/>
      <c r="AY17" s="298"/>
      <c r="AZ17" s="299" t="s">
        <v>70</v>
      </c>
      <c r="BA17" s="297"/>
      <c r="BB17" s="298"/>
      <c r="BC17" s="299" t="s">
        <v>71</v>
      </c>
      <c r="BD17" s="297"/>
      <c r="BE17" s="298"/>
      <c r="BF17" s="299">
        <v>10</v>
      </c>
      <c r="BG17" s="297"/>
      <c r="BH17" s="300"/>
      <c r="BJ17" s="18"/>
    </row>
    <row r="18" spans="1:64" ht="12.75" customHeight="1" x14ac:dyDescent="0.25">
      <c r="A18" s="321"/>
      <c r="B18" s="322"/>
      <c r="C18" s="322"/>
      <c r="D18" s="322"/>
      <c r="E18" s="323"/>
      <c r="F18" s="325"/>
      <c r="G18" s="322"/>
      <c r="H18" s="322"/>
      <c r="I18" s="323"/>
      <c r="J18" s="312"/>
      <c r="K18" s="313"/>
      <c r="L18" s="327"/>
      <c r="M18" s="330"/>
      <c r="N18" s="331"/>
      <c r="O18" s="331"/>
      <c r="P18" s="332"/>
      <c r="Q18" s="325"/>
      <c r="R18" s="322"/>
      <c r="S18" s="322"/>
      <c r="T18" s="322"/>
      <c r="U18" s="322"/>
      <c r="V18" s="323"/>
      <c r="W18" s="312"/>
      <c r="X18" s="313"/>
      <c r="Y18" s="313"/>
      <c r="Z18" s="313"/>
      <c r="AA18" s="313"/>
      <c r="AB18" s="314"/>
      <c r="AC18" s="34"/>
      <c r="AD18" s="34"/>
      <c r="AE18" s="247"/>
      <c r="AF18" s="301" t="s">
        <v>88</v>
      </c>
      <c r="AG18" s="302"/>
      <c r="AH18" s="302"/>
      <c r="AI18" s="302"/>
      <c r="AJ18" s="302"/>
      <c r="AK18" s="302"/>
      <c r="AL18" s="302"/>
      <c r="AM18" s="302"/>
      <c r="AN18" s="294" t="s">
        <v>55</v>
      </c>
      <c r="AO18" s="294"/>
      <c r="AP18" s="295"/>
      <c r="AQ18" s="293" t="s">
        <v>89</v>
      </c>
      <c r="AR18" s="294"/>
      <c r="AS18" s="295"/>
      <c r="AT18" s="293" t="s">
        <v>90</v>
      </c>
      <c r="AU18" s="294"/>
      <c r="AV18" s="295"/>
      <c r="AW18" s="293" t="s">
        <v>91</v>
      </c>
      <c r="AX18" s="294"/>
      <c r="AY18" s="295"/>
      <c r="AZ18" s="293" t="s">
        <v>92</v>
      </c>
      <c r="BA18" s="294"/>
      <c r="BB18" s="295"/>
      <c r="BC18" s="293" t="s">
        <v>93</v>
      </c>
      <c r="BD18" s="294"/>
      <c r="BE18" s="295"/>
      <c r="BF18" s="293" t="s">
        <v>94</v>
      </c>
      <c r="BG18" s="294"/>
      <c r="BH18" s="296"/>
      <c r="BJ18" s="18"/>
    </row>
    <row r="19" spans="1:64" ht="12.75" customHeight="1" thickBot="1" x14ac:dyDescent="0.25">
      <c r="A19" s="263"/>
      <c r="B19" s="264"/>
      <c r="C19" s="264"/>
      <c r="D19" s="264"/>
      <c r="E19" s="265"/>
      <c r="F19" s="268" t="str">
        <f>J15</f>
        <v/>
      </c>
      <c r="G19" s="271"/>
      <c r="H19" s="271"/>
      <c r="I19" s="305"/>
      <c r="J19" s="268" t="str">
        <f>IF(A19=0,"",A19*F19)</f>
        <v/>
      </c>
      <c r="K19" s="269"/>
      <c r="L19" s="270"/>
      <c r="M19" s="273" t="str">
        <f>IF(A19=0,"",IF(J19&lt;5,10,IF(J19&lt;14.01,9-(J19-5)/9,IF(J19&lt;29.01,7.9-((J19-15)/14*1.9),IF(J19&lt;54.01,5.9-((J19-30)/24*1.9),IF(J19&lt;79.01,3.9-((J19-55)/24*1.9),IF(J19&lt;100.01,1.9-((J19-80)/20*0.9),1)))))))</f>
        <v/>
      </c>
      <c r="N19" s="274"/>
      <c r="O19" s="274"/>
      <c r="P19" s="315"/>
      <c r="Q19" s="273" t="str">
        <f>IF(A19=0,"",IF(M19&lt;2,"Very Low",IF(M19&lt;4,"Low",IF(M19&lt;6,"Moderate",IF(M19&lt;8,"High",IF(M19&lt;10,"Very High",IF(M19&gt;=10,"Extreme")))))))</f>
        <v/>
      </c>
      <c r="R19" s="274"/>
      <c r="S19" s="274"/>
      <c r="T19" s="274"/>
      <c r="U19" s="275"/>
      <c r="V19" s="276"/>
      <c r="W19" s="306"/>
      <c r="X19" s="307"/>
      <c r="Y19" s="307"/>
      <c r="Z19" s="307"/>
      <c r="AA19" s="307"/>
      <c r="AB19" s="308"/>
      <c r="AC19" s="38"/>
      <c r="AD19" s="38"/>
      <c r="AE19" s="247"/>
      <c r="AF19" s="303"/>
      <c r="AG19" s="304"/>
      <c r="AH19" s="304"/>
      <c r="AI19" s="304"/>
      <c r="AJ19" s="304"/>
      <c r="AK19" s="304"/>
      <c r="AL19" s="304"/>
      <c r="AM19" s="304"/>
      <c r="AN19" s="297" t="s">
        <v>56</v>
      </c>
      <c r="AO19" s="297"/>
      <c r="AP19" s="298"/>
      <c r="AQ19" s="299" t="s">
        <v>67</v>
      </c>
      <c r="AR19" s="297"/>
      <c r="AS19" s="298"/>
      <c r="AT19" s="299" t="s">
        <v>68</v>
      </c>
      <c r="AU19" s="297"/>
      <c r="AV19" s="298"/>
      <c r="AW19" s="299" t="s">
        <v>69</v>
      </c>
      <c r="AX19" s="297"/>
      <c r="AY19" s="298"/>
      <c r="AZ19" s="299" t="s">
        <v>70</v>
      </c>
      <c r="BA19" s="297"/>
      <c r="BB19" s="298"/>
      <c r="BC19" s="299" t="s">
        <v>71</v>
      </c>
      <c r="BD19" s="297"/>
      <c r="BE19" s="298"/>
      <c r="BF19" s="299">
        <v>10</v>
      </c>
      <c r="BG19" s="297"/>
      <c r="BH19" s="300"/>
      <c r="BJ19" s="18"/>
    </row>
    <row r="20" spans="1:64" ht="12.75" customHeight="1" x14ac:dyDescent="0.25">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47"/>
      <c r="AF20" s="301" t="s">
        <v>95</v>
      </c>
      <c r="AG20" s="302"/>
      <c r="AH20" s="302"/>
      <c r="AI20" s="302"/>
      <c r="AJ20" s="302"/>
      <c r="AK20" s="302"/>
      <c r="AL20" s="302"/>
      <c r="AM20" s="302"/>
      <c r="AN20" s="294" t="s">
        <v>55</v>
      </c>
      <c r="AO20" s="294"/>
      <c r="AP20" s="295"/>
      <c r="AQ20" s="293" t="s">
        <v>81</v>
      </c>
      <c r="AR20" s="294"/>
      <c r="AS20" s="295"/>
      <c r="AT20" s="293" t="s">
        <v>82</v>
      </c>
      <c r="AU20" s="294"/>
      <c r="AV20" s="295"/>
      <c r="AW20" s="293" t="s">
        <v>83</v>
      </c>
      <c r="AX20" s="294"/>
      <c r="AY20" s="295"/>
      <c r="AZ20" s="293" t="s">
        <v>84</v>
      </c>
      <c r="BA20" s="294"/>
      <c r="BB20" s="295"/>
      <c r="BC20" s="293" t="s">
        <v>96</v>
      </c>
      <c r="BD20" s="294"/>
      <c r="BE20" s="295"/>
      <c r="BF20" s="293" t="s">
        <v>97</v>
      </c>
      <c r="BG20" s="294"/>
      <c r="BH20" s="296"/>
      <c r="BJ20" s="18"/>
    </row>
    <row r="21" spans="1:64" ht="12.75" customHeight="1" thickBot="1" x14ac:dyDescent="0.3">
      <c r="A21" s="282" t="s">
        <v>98</v>
      </c>
      <c r="B21" s="283"/>
      <c r="C21" s="283"/>
      <c r="D21" s="283"/>
      <c r="E21" s="284"/>
      <c r="F21" s="122"/>
      <c r="G21" s="127"/>
      <c r="H21" s="127"/>
      <c r="I21" s="127"/>
      <c r="J21" s="127"/>
      <c r="K21" s="127"/>
      <c r="L21" s="46"/>
      <c r="M21" s="285" t="s">
        <v>56</v>
      </c>
      <c r="N21" s="283"/>
      <c r="O21" s="283"/>
      <c r="P21" s="316"/>
      <c r="Q21" s="289" t="s">
        <v>57</v>
      </c>
      <c r="R21" s="290"/>
      <c r="S21" s="290"/>
      <c r="T21" s="290"/>
      <c r="U21" s="290"/>
      <c r="V21" s="291"/>
      <c r="W21" s="285" t="s">
        <v>58</v>
      </c>
      <c r="X21" s="287"/>
      <c r="Y21" s="287"/>
      <c r="Z21" s="287"/>
      <c r="AA21" s="287"/>
      <c r="AB21" s="292"/>
      <c r="AC21" s="34"/>
      <c r="AD21" s="34"/>
      <c r="AE21" s="247"/>
      <c r="AF21" s="343"/>
      <c r="AG21" s="344"/>
      <c r="AH21" s="344"/>
      <c r="AI21" s="344"/>
      <c r="AJ21" s="344"/>
      <c r="AK21" s="344"/>
      <c r="AL21" s="344"/>
      <c r="AM21" s="344"/>
      <c r="AN21" s="336" t="s">
        <v>56</v>
      </c>
      <c r="AO21" s="336"/>
      <c r="AP21" s="337"/>
      <c r="AQ21" s="335" t="s">
        <v>67</v>
      </c>
      <c r="AR21" s="336"/>
      <c r="AS21" s="337"/>
      <c r="AT21" s="335" t="s">
        <v>68</v>
      </c>
      <c r="AU21" s="336"/>
      <c r="AV21" s="337"/>
      <c r="AW21" s="335" t="s">
        <v>69</v>
      </c>
      <c r="AX21" s="336"/>
      <c r="AY21" s="337"/>
      <c r="AZ21" s="335" t="s">
        <v>70</v>
      </c>
      <c r="BA21" s="336"/>
      <c r="BB21" s="337"/>
      <c r="BC21" s="335" t="s">
        <v>71</v>
      </c>
      <c r="BD21" s="336"/>
      <c r="BE21" s="337"/>
      <c r="BF21" s="335">
        <v>10</v>
      </c>
      <c r="BG21" s="336"/>
      <c r="BH21" s="338"/>
      <c r="BJ21" s="18"/>
    </row>
    <row r="22" spans="1:64" ht="12.75" customHeight="1" thickBot="1" x14ac:dyDescent="0.25">
      <c r="A22" s="263"/>
      <c r="B22" s="264"/>
      <c r="C22" s="264"/>
      <c r="D22" s="264"/>
      <c r="E22" s="265"/>
      <c r="F22" s="47"/>
      <c r="G22" s="126"/>
      <c r="H22" s="126"/>
      <c r="I22" s="126"/>
      <c r="J22" s="126"/>
      <c r="K22" s="126"/>
      <c r="L22" s="49"/>
      <c r="M22" s="339" t="str">
        <f>IF(A22=0,"",IF(A22&gt;119,10,IF(A22&gt;90.99,(A22-91)/28+8,IF(A22&gt;80.99,(A22-81)/9*1.9+6,IF(A22&gt;60.99,(A22-61)/19*1.9+4,IF(A22&gt;20.99,(A22-21)/39*1.9+2,IF(A22&gt;0,(A22-0)/20*0.9+1,1)))))))</f>
        <v/>
      </c>
      <c r="N22" s="340"/>
      <c r="O22" s="340"/>
      <c r="P22" s="315"/>
      <c r="Q22" s="273" t="str">
        <f>IF(A22=0,"",IF(M22&lt;2,"Very Low",IF(M22&lt;4,"Low",IF(M22&lt;6,"Moderate",IF(M22&lt;8,"High",IF(M22&lt;10,"Very High",IF(M22&gt;=10,"Extreme")))))))</f>
        <v/>
      </c>
      <c r="R22" s="274"/>
      <c r="S22" s="274"/>
      <c r="T22" s="274"/>
      <c r="U22" s="275"/>
      <c r="V22" s="276"/>
      <c r="W22" s="306"/>
      <c r="X22" s="307"/>
      <c r="Y22" s="307"/>
      <c r="Z22" s="307"/>
      <c r="AA22" s="307"/>
      <c r="AB22" s="308"/>
      <c r="AC22" s="38"/>
      <c r="AD22" s="38"/>
      <c r="AE22" s="247"/>
      <c r="AF22" s="248" t="s">
        <v>99</v>
      </c>
      <c r="AG22" s="248"/>
      <c r="AH22" s="248"/>
      <c r="AI22" s="248"/>
      <c r="AJ22" s="248"/>
      <c r="AK22" s="248"/>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2"/>
      <c r="BJ22" s="18"/>
    </row>
    <row r="23" spans="1:64" ht="12.75" customHeight="1" x14ac:dyDescent="0.2">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2" t="s">
        <v>100</v>
      </c>
      <c r="AF23" s="354" t="s">
        <v>101</v>
      </c>
      <c r="AG23" s="355"/>
      <c r="AH23" s="356"/>
      <c r="AI23" s="356"/>
      <c r="AJ23" s="356"/>
      <c r="AK23" s="356"/>
      <c r="AL23" s="200"/>
      <c r="AM23" s="357"/>
      <c r="AN23" s="358" t="s">
        <v>102</v>
      </c>
      <c r="AO23" s="200"/>
      <c r="AP23" s="200"/>
      <c r="AQ23" s="200"/>
      <c r="AR23" s="200"/>
      <c r="AS23" s="200"/>
      <c r="AT23" s="200"/>
      <c r="AU23" s="200"/>
      <c r="AV23" s="200"/>
      <c r="AW23" s="200"/>
      <c r="AX23" s="200"/>
      <c r="AY23" s="200"/>
      <c r="AZ23" s="200"/>
      <c r="BA23" s="200"/>
      <c r="BB23" s="200"/>
      <c r="BC23" s="200"/>
      <c r="BD23" s="200"/>
      <c r="BE23" s="200"/>
      <c r="BF23" s="200"/>
      <c r="BG23" s="200"/>
      <c r="BH23" s="201"/>
      <c r="BJ23" s="18"/>
    </row>
    <row r="24" spans="1:64" ht="12.75" customHeight="1" x14ac:dyDescent="0.2">
      <c r="A24" s="318" t="s">
        <v>103</v>
      </c>
      <c r="B24" s="319"/>
      <c r="C24" s="319"/>
      <c r="D24" s="319"/>
      <c r="E24" s="320"/>
      <c r="F24" s="123"/>
      <c r="G24" s="124"/>
      <c r="H24" s="124"/>
      <c r="I24" s="52"/>
      <c r="J24" s="52"/>
      <c r="K24" s="52"/>
      <c r="L24" s="53"/>
      <c r="M24" s="309" t="s">
        <v>56</v>
      </c>
      <c r="N24" s="328"/>
      <c r="O24" s="328"/>
      <c r="P24" s="329"/>
      <c r="Q24" s="324" t="s">
        <v>57</v>
      </c>
      <c r="R24" s="319"/>
      <c r="S24" s="319"/>
      <c r="T24" s="319"/>
      <c r="U24" s="319"/>
      <c r="V24" s="320"/>
      <c r="W24" s="309" t="s">
        <v>58</v>
      </c>
      <c r="X24" s="310"/>
      <c r="Y24" s="310"/>
      <c r="Z24" s="310"/>
      <c r="AA24" s="310"/>
      <c r="AB24" s="311"/>
      <c r="AC24" s="34"/>
      <c r="AD24" s="34"/>
      <c r="AE24" s="352"/>
      <c r="AF24" s="348" t="s">
        <v>104</v>
      </c>
      <c r="AG24" s="349"/>
      <c r="AH24" s="346"/>
      <c r="AI24" s="346"/>
      <c r="AJ24" s="346"/>
      <c r="AK24" s="346"/>
      <c r="AL24" s="346"/>
      <c r="AM24" s="350"/>
      <c r="AN24" s="345" t="s">
        <v>105</v>
      </c>
      <c r="AO24" s="346"/>
      <c r="AP24" s="346"/>
      <c r="AQ24" s="346"/>
      <c r="AR24" s="346"/>
      <c r="AS24" s="346"/>
      <c r="AT24" s="346"/>
      <c r="AU24" s="346"/>
      <c r="AV24" s="346"/>
      <c r="AW24" s="346"/>
      <c r="AX24" s="346"/>
      <c r="AY24" s="346"/>
      <c r="AZ24" s="346"/>
      <c r="BA24" s="346"/>
      <c r="BB24" s="346"/>
      <c r="BC24" s="346"/>
      <c r="BD24" s="346"/>
      <c r="BE24" s="346"/>
      <c r="BF24" s="346"/>
      <c r="BG24" s="346"/>
      <c r="BH24" s="347"/>
      <c r="BJ24" s="18"/>
    </row>
    <row r="25" spans="1:64" ht="12.75" customHeight="1" x14ac:dyDescent="0.2">
      <c r="A25" s="321"/>
      <c r="B25" s="322"/>
      <c r="C25" s="322"/>
      <c r="D25" s="322"/>
      <c r="E25" s="323"/>
      <c r="F25" s="54"/>
      <c r="G25" s="55"/>
      <c r="H25" s="55"/>
      <c r="I25" s="55"/>
      <c r="J25" s="55"/>
      <c r="K25" s="55"/>
      <c r="L25" s="56"/>
      <c r="M25" s="330"/>
      <c r="N25" s="331"/>
      <c r="O25" s="331"/>
      <c r="P25" s="332"/>
      <c r="Q25" s="325"/>
      <c r="R25" s="322"/>
      <c r="S25" s="322"/>
      <c r="T25" s="322"/>
      <c r="U25" s="322"/>
      <c r="V25" s="323"/>
      <c r="W25" s="312"/>
      <c r="X25" s="313"/>
      <c r="Y25" s="313"/>
      <c r="Z25" s="313"/>
      <c r="AA25" s="313"/>
      <c r="AB25" s="314"/>
      <c r="AC25" s="34"/>
      <c r="AD25" s="34"/>
      <c r="AE25" s="352"/>
      <c r="AF25" s="348" t="s">
        <v>106</v>
      </c>
      <c r="AG25" s="349"/>
      <c r="AH25" s="287"/>
      <c r="AI25" s="287"/>
      <c r="AJ25" s="287"/>
      <c r="AK25" s="287"/>
      <c r="AL25" s="346"/>
      <c r="AM25" s="350"/>
      <c r="AN25" s="345" t="s">
        <v>107</v>
      </c>
      <c r="AO25" s="346"/>
      <c r="AP25" s="346"/>
      <c r="AQ25" s="346"/>
      <c r="AR25" s="346"/>
      <c r="AS25" s="346"/>
      <c r="AT25" s="346"/>
      <c r="AU25" s="346"/>
      <c r="AV25" s="346"/>
      <c r="AW25" s="346"/>
      <c r="AX25" s="346"/>
      <c r="AY25" s="346"/>
      <c r="AZ25" s="346"/>
      <c r="BA25" s="346"/>
      <c r="BB25" s="346"/>
      <c r="BC25" s="346"/>
      <c r="BD25" s="346"/>
      <c r="BE25" s="346"/>
      <c r="BF25" s="346"/>
      <c r="BG25" s="346"/>
      <c r="BH25" s="347"/>
      <c r="BJ25" s="18"/>
    </row>
    <row r="26" spans="1:64" ht="12.75" customHeight="1" thickBot="1" x14ac:dyDescent="0.25">
      <c r="A26" s="263"/>
      <c r="B26" s="264"/>
      <c r="C26" s="264"/>
      <c r="D26" s="264"/>
      <c r="E26" s="265"/>
      <c r="F26" s="47"/>
      <c r="G26" s="126"/>
      <c r="H26" s="126"/>
      <c r="I26" s="126"/>
      <c r="J26" s="126"/>
      <c r="K26" s="126"/>
      <c r="L26" s="49"/>
      <c r="M26" s="268" t="str">
        <f>IF(A26=0,"",IF(A26&lt;10,10,IF(A26&lt;15.01,9-((A26-10)/5),IF(A26&lt;29.01,7.9-((A26-15)/14*1.9),IF(A26&lt;54.01,5.9-((A26-30)/24*1.9),IF(A26&lt;79.01,3.9-((A26-55)/24*1.9),IF(A26&lt;100.01,1.9-((A26-80)/20*0.9),1)))))))</f>
        <v/>
      </c>
      <c r="N26" s="271"/>
      <c r="O26" s="271"/>
      <c r="P26" s="272"/>
      <c r="Q26" s="273" t="str">
        <f>IF(A26=0,"",IF(M26&lt;2,"Very Low",IF(M26&lt;4,"Low",IF(M26&lt;6,"Moderate",IF(M26&lt;8,"High",IF(M26&lt;10,"Very High",IF(M26&gt;=10,"Extreme")))))))</f>
        <v/>
      </c>
      <c r="R26" s="274"/>
      <c r="S26" s="274"/>
      <c r="T26" s="274"/>
      <c r="U26" s="275"/>
      <c r="V26" s="276"/>
      <c r="W26" s="306"/>
      <c r="X26" s="307"/>
      <c r="Y26" s="307"/>
      <c r="Z26" s="307"/>
      <c r="AA26" s="307"/>
      <c r="AB26" s="308"/>
      <c r="AC26" s="38"/>
      <c r="AD26" s="38"/>
      <c r="AE26" s="352"/>
      <c r="AF26" s="348" t="s">
        <v>108</v>
      </c>
      <c r="AG26" s="349"/>
      <c r="AH26" s="287"/>
      <c r="AI26" s="287"/>
      <c r="AJ26" s="287"/>
      <c r="AK26" s="287"/>
      <c r="AL26" s="346"/>
      <c r="AM26" s="350"/>
      <c r="AN26" s="351" t="s">
        <v>109</v>
      </c>
      <c r="AO26" s="346"/>
      <c r="AP26" s="346"/>
      <c r="AQ26" s="346"/>
      <c r="AR26" s="346"/>
      <c r="AS26" s="346"/>
      <c r="AT26" s="346"/>
      <c r="AU26" s="346"/>
      <c r="AV26" s="346"/>
      <c r="AW26" s="346"/>
      <c r="AX26" s="346"/>
      <c r="AY26" s="346"/>
      <c r="AZ26" s="346"/>
      <c r="BA26" s="346"/>
      <c r="BB26" s="346"/>
      <c r="BC26" s="346"/>
      <c r="BD26" s="346"/>
      <c r="BE26" s="346"/>
      <c r="BF26" s="346"/>
      <c r="BG26" s="346"/>
      <c r="BH26" s="347"/>
      <c r="BJ26" s="18"/>
    </row>
    <row r="27" spans="1:64" ht="12.75" customHeight="1" x14ac:dyDescent="0.2">
      <c r="A27" s="39"/>
      <c r="B27" s="40"/>
      <c r="C27" s="40"/>
      <c r="D27" s="40"/>
      <c r="E27" s="40"/>
      <c r="F27" s="57"/>
      <c r="G27" s="57"/>
      <c r="H27" s="57"/>
      <c r="I27" s="57"/>
      <c r="J27" s="57"/>
      <c r="K27" s="57"/>
      <c r="L27" s="58"/>
      <c r="M27" s="359" t="s">
        <v>110</v>
      </c>
      <c r="N27" s="360"/>
      <c r="O27" s="360"/>
      <c r="P27" s="361"/>
      <c r="Q27" s="362"/>
      <c r="R27" s="362"/>
      <c r="S27" s="362"/>
      <c r="T27" s="362"/>
      <c r="U27" s="362"/>
      <c r="V27" s="363"/>
      <c r="W27" s="285" t="s">
        <v>58</v>
      </c>
      <c r="X27" s="287"/>
      <c r="Y27" s="287"/>
      <c r="Z27" s="287"/>
      <c r="AA27" s="287"/>
      <c r="AB27" s="292"/>
      <c r="AC27" s="34"/>
      <c r="AD27" s="34"/>
      <c r="AE27" s="352"/>
      <c r="AF27" s="348" t="s">
        <v>111</v>
      </c>
      <c r="AG27" s="349"/>
      <c r="AH27" s="287"/>
      <c r="AI27" s="287"/>
      <c r="AJ27" s="287"/>
      <c r="AK27" s="287"/>
      <c r="AL27" s="346"/>
      <c r="AM27" s="350"/>
      <c r="AN27" s="351" t="s">
        <v>112</v>
      </c>
      <c r="AO27" s="346"/>
      <c r="AP27" s="346"/>
      <c r="AQ27" s="346"/>
      <c r="AR27" s="346"/>
      <c r="AS27" s="346"/>
      <c r="AT27" s="346"/>
      <c r="AU27" s="346"/>
      <c r="AV27" s="346"/>
      <c r="AW27" s="346"/>
      <c r="AX27" s="346"/>
      <c r="AY27" s="346"/>
      <c r="AZ27" s="346"/>
      <c r="BA27" s="346"/>
      <c r="BB27" s="346"/>
      <c r="BC27" s="346"/>
      <c r="BD27" s="346"/>
      <c r="BE27" s="346"/>
      <c r="BF27" s="346"/>
      <c r="BG27" s="346"/>
      <c r="BH27" s="347"/>
      <c r="BJ27" s="18"/>
    </row>
    <row r="28" spans="1:64" ht="12.75" customHeight="1" thickBot="1" x14ac:dyDescent="0.25">
      <c r="A28" s="59" t="s">
        <v>113</v>
      </c>
      <c r="B28" s="60"/>
      <c r="C28" s="60"/>
      <c r="D28" s="60"/>
      <c r="E28" s="61"/>
      <c r="F28" s="61"/>
      <c r="G28" s="61"/>
      <c r="H28" s="61"/>
      <c r="I28" s="61"/>
      <c r="J28" s="61"/>
      <c r="K28" s="61"/>
      <c r="L28" s="62"/>
      <c r="M28" s="266"/>
      <c r="N28" s="264"/>
      <c r="O28" s="264"/>
      <c r="P28" s="364"/>
      <c r="Q28" s="365"/>
      <c r="R28" s="365"/>
      <c r="S28" s="365"/>
      <c r="T28" s="365"/>
      <c r="U28" s="365"/>
      <c r="V28" s="366"/>
      <c r="W28" s="306"/>
      <c r="X28" s="307"/>
      <c r="Y28" s="307"/>
      <c r="Z28" s="307"/>
      <c r="AA28" s="307"/>
      <c r="AB28" s="308"/>
      <c r="AC28" s="38"/>
      <c r="AD28" s="38"/>
      <c r="AE28" s="352"/>
      <c r="AF28" s="348" t="s">
        <v>114</v>
      </c>
      <c r="AG28" s="349"/>
      <c r="AH28" s="287"/>
      <c r="AI28" s="287"/>
      <c r="AJ28" s="287"/>
      <c r="AK28" s="287"/>
      <c r="AL28" s="367"/>
      <c r="AM28" s="368"/>
      <c r="AN28" s="345" t="s">
        <v>115</v>
      </c>
      <c r="AO28" s="346"/>
      <c r="AP28" s="346"/>
      <c r="AQ28" s="346"/>
      <c r="AR28" s="346"/>
      <c r="AS28" s="346"/>
      <c r="AT28" s="346"/>
      <c r="AU28" s="346"/>
      <c r="AV28" s="346"/>
      <c r="AW28" s="346"/>
      <c r="AX28" s="346"/>
      <c r="AY28" s="346"/>
      <c r="AZ28" s="346"/>
      <c r="BA28" s="346"/>
      <c r="BB28" s="346"/>
      <c r="BC28" s="346"/>
      <c r="BD28" s="346"/>
      <c r="BE28" s="346"/>
      <c r="BF28" s="346"/>
      <c r="BG28" s="346"/>
      <c r="BH28" s="347"/>
      <c r="BJ28" s="18"/>
    </row>
    <row r="29" spans="1:64" ht="12.75" customHeight="1" thickBot="1" x14ac:dyDescent="0.25">
      <c r="A29" s="39"/>
      <c r="B29" s="40"/>
      <c r="C29" s="40"/>
      <c r="D29" s="40"/>
      <c r="E29" s="40"/>
      <c r="F29" s="57"/>
      <c r="G29" s="57"/>
      <c r="H29" s="57"/>
      <c r="I29" s="57"/>
      <c r="J29" s="57"/>
      <c r="K29" s="57"/>
      <c r="L29" s="58"/>
      <c r="M29" s="359" t="s">
        <v>110</v>
      </c>
      <c r="N29" s="360"/>
      <c r="O29" s="360"/>
      <c r="P29" s="396"/>
      <c r="Q29" s="397"/>
      <c r="R29" s="362"/>
      <c r="S29" s="362"/>
      <c r="T29" s="362"/>
      <c r="U29" s="398"/>
      <c r="V29" s="399"/>
      <c r="W29" s="285" t="s">
        <v>58</v>
      </c>
      <c r="X29" s="287"/>
      <c r="Y29" s="287"/>
      <c r="Z29" s="287"/>
      <c r="AA29" s="287"/>
      <c r="AB29" s="292"/>
      <c r="AC29" s="34"/>
      <c r="AD29" s="34"/>
      <c r="AE29" s="352"/>
      <c r="AF29" s="400" t="s">
        <v>116</v>
      </c>
      <c r="AG29" s="401"/>
      <c r="AH29" s="402"/>
      <c r="AI29" s="402"/>
      <c r="AJ29" s="402"/>
      <c r="AK29" s="402"/>
      <c r="AL29" s="403"/>
      <c r="AM29" s="404"/>
      <c r="AN29" s="405" t="s">
        <v>117</v>
      </c>
      <c r="AO29" s="406"/>
      <c r="AP29" s="406"/>
      <c r="AQ29" s="406"/>
      <c r="AR29" s="406"/>
      <c r="AS29" s="406"/>
      <c r="AT29" s="406"/>
      <c r="AU29" s="406"/>
      <c r="AV29" s="406"/>
      <c r="AW29" s="406"/>
      <c r="AX29" s="406"/>
      <c r="AY29" s="406"/>
      <c r="AZ29" s="406"/>
      <c r="BA29" s="406"/>
      <c r="BB29" s="406"/>
      <c r="BC29" s="406"/>
      <c r="BD29" s="406"/>
      <c r="BE29" s="406"/>
      <c r="BF29" s="406"/>
      <c r="BG29" s="406"/>
      <c r="BH29" s="407"/>
      <c r="BJ29" s="18"/>
    </row>
    <row r="30" spans="1:64" ht="12.75" customHeight="1" thickBot="1" x14ac:dyDescent="0.25">
      <c r="A30" s="63" t="s">
        <v>118</v>
      </c>
      <c r="B30" s="64"/>
      <c r="C30" s="64"/>
      <c r="D30" s="64"/>
      <c r="E30" s="65"/>
      <c r="F30" s="65"/>
      <c r="G30" s="65"/>
      <c r="H30" s="65"/>
      <c r="I30" s="65"/>
      <c r="J30" s="65"/>
      <c r="K30" s="65"/>
      <c r="L30" s="66"/>
      <c r="M30" s="408"/>
      <c r="N30" s="409"/>
      <c r="O30" s="409"/>
      <c r="P30" s="410"/>
      <c r="Q30" s="309"/>
      <c r="R30" s="328"/>
      <c r="S30" s="328"/>
      <c r="T30" s="328"/>
      <c r="U30" s="411"/>
      <c r="V30" s="412"/>
      <c r="W30" s="306"/>
      <c r="X30" s="307"/>
      <c r="Y30" s="307"/>
      <c r="Z30" s="307"/>
      <c r="AA30" s="307"/>
      <c r="AB30" s="308"/>
      <c r="AC30" s="38"/>
      <c r="AD30" s="38"/>
      <c r="AE30" s="352"/>
      <c r="AF30" s="248" t="s">
        <v>119</v>
      </c>
      <c r="AG30" s="248"/>
      <c r="AH30" s="248"/>
      <c r="AI30" s="248"/>
      <c r="AJ30" s="248"/>
      <c r="AK30" s="248"/>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2"/>
      <c r="BJ30" s="18"/>
    </row>
    <row r="31" spans="1:64" ht="12.75" customHeight="1" thickTop="1" thickBot="1" x14ac:dyDescent="0.3">
      <c r="A31" s="421" t="s">
        <v>120</v>
      </c>
      <c r="B31" s="422"/>
      <c r="C31" s="422"/>
      <c r="D31" s="422"/>
      <c r="E31" s="423"/>
      <c r="F31" s="423"/>
      <c r="G31" s="423"/>
      <c r="H31" s="423"/>
      <c r="I31" s="423"/>
      <c r="J31" s="423"/>
      <c r="K31" s="423"/>
      <c r="L31" s="423"/>
      <c r="M31" s="424" t="str">
        <f>IF(A12=0,"",SUM(M11:P30))</f>
        <v/>
      </c>
      <c r="N31" s="424"/>
      <c r="O31" s="424"/>
      <c r="P31" s="425"/>
      <c r="Q31" s="369"/>
      <c r="R31" s="369"/>
      <c r="S31" s="369"/>
      <c r="T31" s="369"/>
      <c r="U31" s="370"/>
      <c r="V31" s="370"/>
      <c r="W31" s="370"/>
      <c r="X31" s="370"/>
      <c r="Y31" s="370"/>
      <c r="Z31" s="370"/>
      <c r="AA31" s="371"/>
      <c r="AB31" s="372"/>
      <c r="AC31" s="67"/>
      <c r="AD31" s="67"/>
      <c r="AE31" s="353"/>
      <c r="AF31" s="373" t="s">
        <v>121</v>
      </c>
      <c r="AG31" s="374"/>
      <c r="AH31" s="374"/>
      <c r="AI31" s="374"/>
      <c r="AJ31" s="374"/>
      <c r="AK31" s="374"/>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75"/>
      <c r="BH31" s="376"/>
      <c r="BJ31" s="18"/>
    </row>
    <row r="32" spans="1:64" s="19" customFormat="1" ht="12.75" customHeight="1" thickBot="1" x14ac:dyDescent="0.3">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25">
      <c r="A33" s="377" t="s">
        <v>122</v>
      </c>
      <c r="B33" s="356"/>
      <c r="C33" s="356"/>
      <c r="D33" s="356"/>
      <c r="E33" s="356"/>
      <c r="F33" s="356"/>
      <c r="G33" s="356"/>
      <c r="H33" s="356"/>
      <c r="I33" s="356"/>
      <c r="J33" s="356"/>
      <c r="K33" s="356"/>
      <c r="L33" s="356"/>
      <c r="M33" s="378"/>
      <c r="N33" s="70"/>
      <c r="O33" s="20"/>
      <c r="P33" s="20"/>
      <c r="Q33" s="20"/>
      <c r="R33" s="20"/>
      <c r="S33" s="20"/>
      <c r="AH33" s="19"/>
      <c r="AO33" s="18"/>
      <c r="AP33" s="379"/>
      <c r="AQ33" s="183"/>
      <c r="AR33" s="183"/>
      <c r="AS33" s="183"/>
      <c r="AT33" s="183"/>
      <c r="AU33" s="183"/>
      <c r="AV33" s="183"/>
      <c r="AW33" s="183"/>
      <c r="AX33" s="183"/>
      <c r="AY33" s="183"/>
      <c r="AZ33" s="183"/>
      <c r="BA33" s="183"/>
      <c r="BB33" s="183"/>
      <c r="BC33" s="183"/>
      <c r="BD33" s="183"/>
      <c r="BE33" s="183"/>
      <c r="BF33" s="183"/>
      <c r="BG33" s="183"/>
      <c r="BH33" s="183"/>
      <c r="BI33" s="71"/>
    </row>
    <row r="34" spans="1:61" ht="12.75" customHeight="1" x14ac:dyDescent="0.25">
      <c r="A34" s="384" t="s">
        <v>123</v>
      </c>
      <c r="B34" s="310"/>
      <c r="C34" s="310"/>
      <c r="D34" s="326"/>
      <c r="E34" s="388" t="s">
        <v>124</v>
      </c>
      <c r="F34" s="388"/>
      <c r="G34" s="388"/>
      <c r="H34" s="389"/>
      <c r="I34" s="391" t="s">
        <v>58</v>
      </c>
      <c r="J34" s="310"/>
      <c r="K34" s="310"/>
      <c r="L34" s="310"/>
      <c r="M34" s="311"/>
      <c r="N34" s="70"/>
      <c r="O34" s="72"/>
      <c r="P34" s="20"/>
      <c r="Q34" s="20"/>
      <c r="R34" s="20"/>
      <c r="S34" s="20"/>
      <c r="AH34" s="19"/>
      <c r="AO34" s="18"/>
      <c r="AP34" s="380"/>
      <c r="AQ34" s="381"/>
      <c r="AR34" s="381"/>
      <c r="AS34" s="381"/>
      <c r="AT34" s="381"/>
      <c r="AU34" s="381"/>
      <c r="AV34" s="381"/>
      <c r="AW34" s="381"/>
      <c r="AX34" s="381"/>
      <c r="AY34" s="381"/>
      <c r="AZ34" s="381"/>
      <c r="BA34" s="381"/>
      <c r="BB34" s="381"/>
      <c r="BC34" s="381"/>
      <c r="BD34" s="381"/>
      <c r="BE34" s="381"/>
      <c r="BF34" s="381"/>
      <c r="BG34" s="381"/>
      <c r="BH34" s="381"/>
      <c r="BI34" s="71"/>
    </row>
    <row r="35" spans="1:61" ht="12.75" customHeight="1" thickBot="1" x14ac:dyDescent="0.3">
      <c r="A35" s="385"/>
      <c r="B35" s="386"/>
      <c r="C35" s="386"/>
      <c r="D35" s="387"/>
      <c r="E35" s="390"/>
      <c r="F35" s="390"/>
      <c r="G35" s="390"/>
      <c r="H35" s="390"/>
      <c r="I35" s="392"/>
      <c r="J35" s="386"/>
      <c r="K35" s="386"/>
      <c r="L35" s="386"/>
      <c r="M35" s="393"/>
      <c r="N35" s="70"/>
      <c r="O35" s="72"/>
      <c r="P35" s="20"/>
      <c r="Q35" s="20"/>
      <c r="R35" s="20"/>
      <c r="S35" s="20"/>
      <c r="T35" s="25"/>
      <c r="U35" s="25"/>
      <c r="V35" s="25"/>
      <c r="W35" s="25"/>
      <c r="X35" s="25"/>
      <c r="Y35" s="25"/>
      <c r="Z35" s="25"/>
      <c r="AH35" s="19"/>
      <c r="AO35" s="18"/>
      <c r="AP35" s="380"/>
      <c r="AQ35" s="381"/>
      <c r="AR35" s="381"/>
      <c r="AS35" s="381"/>
      <c r="AT35" s="381"/>
      <c r="AU35" s="381"/>
      <c r="AV35" s="381"/>
      <c r="AW35" s="381"/>
      <c r="AX35" s="381"/>
      <c r="AY35" s="381"/>
      <c r="AZ35" s="381"/>
      <c r="BA35" s="381"/>
      <c r="BB35" s="381"/>
      <c r="BC35" s="381"/>
      <c r="BD35" s="381"/>
      <c r="BE35" s="381"/>
      <c r="BF35" s="381"/>
      <c r="BG35" s="381"/>
      <c r="BH35" s="381"/>
      <c r="BI35" s="71"/>
    </row>
    <row r="36" spans="1:61" ht="12.75" customHeight="1" x14ac:dyDescent="0.25">
      <c r="A36" s="394"/>
      <c r="B36" s="395"/>
      <c r="C36" s="395"/>
      <c r="D36" s="395"/>
      <c r="E36" s="395"/>
      <c r="F36" s="395"/>
      <c r="G36" s="395"/>
      <c r="H36" s="395"/>
      <c r="I36" s="413"/>
      <c r="J36" s="414"/>
      <c r="K36" s="414"/>
      <c r="L36" s="414"/>
      <c r="M36" s="415"/>
      <c r="N36" s="73"/>
      <c r="O36" s="74"/>
      <c r="P36" s="74"/>
      <c r="Q36" s="74"/>
      <c r="R36" s="74"/>
      <c r="S36" s="74"/>
      <c r="AH36" s="19"/>
      <c r="AO36" s="18"/>
      <c r="AP36" s="380"/>
      <c r="AQ36" s="381"/>
      <c r="AR36" s="381"/>
      <c r="AS36" s="381"/>
      <c r="AT36" s="381"/>
      <c r="AU36" s="381"/>
      <c r="AV36" s="381"/>
      <c r="AW36" s="381"/>
      <c r="AX36" s="381"/>
      <c r="AY36" s="381"/>
      <c r="AZ36" s="381"/>
      <c r="BA36" s="381"/>
      <c r="BB36" s="381"/>
      <c r="BC36" s="381"/>
      <c r="BD36" s="381"/>
      <c r="BE36" s="381"/>
      <c r="BF36" s="381"/>
      <c r="BG36" s="381"/>
      <c r="BH36" s="381"/>
      <c r="BI36" s="71"/>
    </row>
    <row r="37" spans="1:61" ht="12.75" customHeight="1" x14ac:dyDescent="0.25">
      <c r="A37" s="416"/>
      <c r="B37" s="417"/>
      <c r="C37" s="417"/>
      <c r="D37" s="417"/>
      <c r="E37" s="417"/>
      <c r="F37" s="417"/>
      <c r="G37" s="417"/>
      <c r="H37" s="417"/>
      <c r="I37" s="418"/>
      <c r="J37" s="419"/>
      <c r="K37" s="419"/>
      <c r="L37" s="419"/>
      <c r="M37" s="420"/>
      <c r="N37" s="73"/>
      <c r="O37" s="74"/>
      <c r="P37" s="74"/>
      <c r="Q37" s="74"/>
      <c r="R37" s="74"/>
      <c r="S37" s="74"/>
      <c r="AH37" s="19"/>
      <c r="AO37" s="18"/>
      <c r="AP37" s="380"/>
      <c r="AQ37" s="381"/>
      <c r="AR37" s="381"/>
      <c r="AS37" s="381"/>
      <c r="AT37" s="381"/>
      <c r="AU37" s="381"/>
      <c r="AV37" s="381"/>
      <c r="AW37" s="381"/>
      <c r="AX37" s="381"/>
      <c r="AY37" s="381"/>
      <c r="AZ37" s="381"/>
      <c r="BA37" s="381"/>
      <c r="BB37" s="381"/>
      <c r="BC37" s="381"/>
      <c r="BD37" s="381"/>
      <c r="BE37" s="381"/>
      <c r="BF37" s="381"/>
      <c r="BG37" s="381"/>
      <c r="BH37" s="381"/>
      <c r="BI37" s="71"/>
    </row>
    <row r="38" spans="1:61" ht="12.75" customHeight="1" x14ac:dyDescent="0.25">
      <c r="A38" s="416"/>
      <c r="B38" s="417"/>
      <c r="C38" s="417"/>
      <c r="D38" s="417"/>
      <c r="E38" s="417"/>
      <c r="F38" s="417"/>
      <c r="G38" s="417"/>
      <c r="H38" s="417"/>
      <c r="I38" s="418"/>
      <c r="J38" s="419"/>
      <c r="K38" s="419"/>
      <c r="L38" s="419"/>
      <c r="M38" s="420"/>
      <c r="N38" s="73"/>
      <c r="O38" s="74"/>
      <c r="P38" s="74"/>
      <c r="Q38" s="74"/>
      <c r="R38" s="74"/>
      <c r="S38" s="74"/>
      <c r="AH38" s="19"/>
      <c r="AO38" s="18"/>
      <c r="AP38" s="380"/>
      <c r="AQ38" s="381"/>
      <c r="AR38" s="381"/>
      <c r="AS38" s="381"/>
      <c r="AT38" s="381"/>
      <c r="AU38" s="381"/>
      <c r="AV38" s="381"/>
      <c r="AW38" s="381"/>
      <c r="AX38" s="381"/>
      <c r="AY38" s="381"/>
      <c r="AZ38" s="381"/>
      <c r="BA38" s="381"/>
      <c r="BB38" s="381"/>
      <c r="BC38" s="381"/>
      <c r="BD38" s="381"/>
      <c r="BE38" s="381"/>
      <c r="BF38" s="381"/>
      <c r="BG38" s="381"/>
      <c r="BH38" s="381"/>
      <c r="BI38" s="71"/>
    </row>
    <row r="39" spans="1:61" ht="12.75" customHeight="1" x14ac:dyDescent="0.25">
      <c r="A39" s="416"/>
      <c r="B39" s="417"/>
      <c r="C39" s="417"/>
      <c r="D39" s="417"/>
      <c r="E39" s="417"/>
      <c r="F39" s="417"/>
      <c r="G39" s="417"/>
      <c r="H39" s="417"/>
      <c r="I39" s="418"/>
      <c r="J39" s="419"/>
      <c r="K39" s="419"/>
      <c r="L39" s="419"/>
      <c r="M39" s="420"/>
      <c r="N39" s="73"/>
      <c r="O39" s="74"/>
      <c r="P39" s="74"/>
      <c r="Q39" s="74"/>
      <c r="R39" s="74"/>
      <c r="S39" s="74"/>
      <c r="AH39" s="19"/>
      <c r="AO39" s="18"/>
      <c r="AP39" s="380"/>
      <c r="AQ39" s="381"/>
      <c r="AR39" s="381"/>
      <c r="AS39" s="381"/>
      <c r="AT39" s="381"/>
      <c r="AU39" s="381"/>
      <c r="AV39" s="381"/>
      <c r="AW39" s="381"/>
      <c r="AX39" s="381"/>
      <c r="AY39" s="381"/>
      <c r="AZ39" s="381"/>
      <c r="BA39" s="381"/>
      <c r="BB39" s="381"/>
      <c r="BC39" s="381"/>
      <c r="BD39" s="381"/>
      <c r="BE39" s="381"/>
      <c r="BF39" s="381"/>
      <c r="BG39" s="381"/>
      <c r="BH39" s="381"/>
      <c r="BI39" s="71"/>
    </row>
    <row r="40" spans="1:61" ht="12.75" customHeight="1" x14ac:dyDescent="0.25">
      <c r="A40" s="416"/>
      <c r="B40" s="417"/>
      <c r="C40" s="417"/>
      <c r="D40" s="417"/>
      <c r="E40" s="417"/>
      <c r="F40" s="417"/>
      <c r="G40" s="417"/>
      <c r="H40" s="417"/>
      <c r="I40" s="418"/>
      <c r="J40" s="419"/>
      <c r="K40" s="419"/>
      <c r="L40" s="419"/>
      <c r="M40" s="420"/>
      <c r="N40" s="73"/>
      <c r="O40" s="74"/>
      <c r="P40" s="74"/>
      <c r="Q40" s="74"/>
      <c r="R40" s="74"/>
      <c r="S40" s="74"/>
      <c r="AH40" s="19"/>
      <c r="AO40" s="18"/>
      <c r="AP40" s="380"/>
      <c r="AQ40" s="381"/>
      <c r="AR40" s="381"/>
      <c r="AS40" s="381"/>
      <c r="AT40" s="381"/>
      <c r="AU40" s="381"/>
      <c r="AV40" s="381"/>
      <c r="AW40" s="381"/>
      <c r="AX40" s="381"/>
      <c r="AY40" s="381"/>
      <c r="AZ40" s="381"/>
      <c r="BA40" s="381"/>
      <c r="BB40" s="381"/>
      <c r="BC40" s="381"/>
      <c r="BD40" s="381"/>
      <c r="BE40" s="381"/>
      <c r="BF40" s="381"/>
      <c r="BG40" s="381"/>
      <c r="BH40" s="381"/>
      <c r="BI40" s="71"/>
    </row>
    <row r="41" spans="1:61" ht="12.75" customHeight="1" x14ac:dyDescent="0.25">
      <c r="A41" s="416"/>
      <c r="B41" s="417"/>
      <c r="C41" s="417"/>
      <c r="D41" s="417"/>
      <c r="E41" s="417"/>
      <c r="F41" s="417"/>
      <c r="G41" s="417"/>
      <c r="H41" s="417"/>
      <c r="I41" s="418"/>
      <c r="J41" s="419"/>
      <c r="K41" s="419"/>
      <c r="L41" s="419"/>
      <c r="M41" s="420"/>
      <c r="N41" s="73"/>
      <c r="O41" s="74"/>
      <c r="P41" s="74"/>
      <c r="Q41" s="74"/>
      <c r="R41" s="74"/>
      <c r="S41" s="74"/>
      <c r="AH41" s="19"/>
      <c r="AO41" s="18"/>
      <c r="AP41" s="380"/>
      <c r="AQ41" s="381"/>
      <c r="AR41" s="381"/>
      <c r="AS41" s="381"/>
      <c r="AT41" s="381"/>
      <c r="AU41" s="381"/>
      <c r="AV41" s="381"/>
      <c r="AW41" s="381"/>
      <c r="AX41" s="381"/>
      <c r="AY41" s="381"/>
      <c r="AZ41" s="381"/>
      <c r="BA41" s="381"/>
      <c r="BB41" s="381"/>
      <c r="BC41" s="381"/>
      <c r="BD41" s="381"/>
      <c r="BE41" s="381"/>
      <c r="BF41" s="381"/>
      <c r="BG41" s="381"/>
      <c r="BH41" s="381"/>
      <c r="BI41" s="71"/>
    </row>
    <row r="42" spans="1:61" ht="12.75" customHeight="1" x14ac:dyDescent="0.25">
      <c r="A42" s="416"/>
      <c r="B42" s="417"/>
      <c r="C42" s="417"/>
      <c r="D42" s="417"/>
      <c r="E42" s="417"/>
      <c r="F42" s="417"/>
      <c r="G42" s="417"/>
      <c r="H42" s="417"/>
      <c r="I42" s="418"/>
      <c r="J42" s="419"/>
      <c r="K42" s="419"/>
      <c r="L42" s="419"/>
      <c r="M42" s="420"/>
      <c r="N42" s="73"/>
      <c r="O42" s="74"/>
      <c r="P42" s="74"/>
      <c r="Q42" s="74"/>
      <c r="R42" s="74"/>
      <c r="S42" s="74"/>
      <c r="AH42" s="19"/>
      <c r="AO42" s="18"/>
      <c r="AP42" s="380"/>
      <c r="AQ42" s="381"/>
      <c r="AR42" s="381"/>
      <c r="AS42" s="381"/>
      <c r="AT42" s="381"/>
      <c r="AU42" s="381"/>
      <c r="AV42" s="381"/>
      <c r="AW42" s="381"/>
      <c r="AX42" s="381"/>
      <c r="AY42" s="381"/>
      <c r="AZ42" s="381"/>
      <c r="BA42" s="381"/>
      <c r="BB42" s="381"/>
      <c r="BC42" s="381"/>
      <c r="BD42" s="381"/>
      <c r="BE42" s="381"/>
      <c r="BF42" s="381"/>
      <c r="BG42" s="381"/>
      <c r="BH42" s="381"/>
      <c r="BI42" s="71"/>
    </row>
    <row r="43" spans="1:61" ht="12.75" customHeight="1" x14ac:dyDescent="0.25">
      <c r="A43" s="429"/>
      <c r="B43" s="426"/>
      <c r="C43" s="426"/>
      <c r="D43" s="427"/>
      <c r="E43" s="418"/>
      <c r="F43" s="426"/>
      <c r="G43" s="426"/>
      <c r="H43" s="427"/>
      <c r="I43" s="418"/>
      <c r="J43" s="426"/>
      <c r="K43" s="426"/>
      <c r="L43" s="426"/>
      <c r="M43" s="428"/>
      <c r="N43" s="73"/>
      <c r="O43" s="74"/>
      <c r="P43" s="74"/>
      <c r="Q43" s="74"/>
      <c r="R43" s="74"/>
      <c r="S43" s="74"/>
      <c r="AH43" s="19"/>
      <c r="AO43" s="18"/>
      <c r="AP43" s="380"/>
      <c r="AQ43" s="381"/>
      <c r="AR43" s="381"/>
      <c r="AS43" s="381"/>
      <c r="AT43" s="381"/>
      <c r="AU43" s="381"/>
      <c r="AV43" s="381"/>
      <c r="AW43" s="381"/>
      <c r="AX43" s="381"/>
      <c r="AY43" s="381"/>
      <c r="AZ43" s="381"/>
      <c r="BA43" s="381"/>
      <c r="BB43" s="381"/>
      <c r="BC43" s="381"/>
      <c r="BD43" s="381"/>
      <c r="BE43" s="381"/>
      <c r="BF43" s="381"/>
      <c r="BG43" s="381"/>
      <c r="BH43" s="381"/>
      <c r="BI43" s="71"/>
    </row>
    <row r="44" spans="1:61" ht="12.75" customHeight="1" x14ac:dyDescent="0.25">
      <c r="A44" s="429"/>
      <c r="B44" s="426"/>
      <c r="C44" s="426"/>
      <c r="D44" s="427"/>
      <c r="E44" s="418"/>
      <c r="F44" s="426"/>
      <c r="G44" s="426"/>
      <c r="H44" s="427"/>
      <c r="I44" s="418"/>
      <c r="J44" s="426"/>
      <c r="K44" s="426"/>
      <c r="L44" s="426"/>
      <c r="M44" s="428"/>
      <c r="N44" s="73"/>
      <c r="O44" s="74"/>
      <c r="P44" s="74"/>
      <c r="Q44" s="74"/>
      <c r="R44" s="74"/>
      <c r="S44" s="74"/>
      <c r="AH44" s="19"/>
      <c r="AO44" s="18"/>
      <c r="AP44" s="380"/>
      <c r="AQ44" s="381"/>
      <c r="AR44" s="381"/>
      <c r="AS44" s="381"/>
      <c r="AT44" s="381"/>
      <c r="AU44" s="381"/>
      <c r="AV44" s="381"/>
      <c r="AW44" s="381"/>
      <c r="AX44" s="381"/>
      <c r="AY44" s="381"/>
      <c r="AZ44" s="381"/>
      <c r="BA44" s="381"/>
      <c r="BB44" s="381"/>
      <c r="BC44" s="381"/>
      <c r="BD44" s="381"/>
      <c r="BE44" s="381"/>
      <c r="BF44" s="381"/>
      <c r="BG44" s="381"/>
      <c r="BH44" s="381"/>
      <c r="BI44" s="71"/>
    </row>
    <row r="45" spans="1:61" ht="12.75" customHeight="1" x14ac:dyDescent="0.25">
      <c r="A45" s="429"/>
      <c r="B45" s="426"/>
      <c r="C45" s="426"/>
      <c r="D45" s="427"/>
      <c r="E45" s="418"/>
      <c r="F45" s="426"/>
      <c r="G45" s="426"/>
      <c r="H45" s="427"/>
      <c r="I45" s="418"/>
      <c r="J45" s="426"/>
      <c r="K45" s="426"/>
      <c r="L45" s="426"/>
      <c r="M45" s="428"/>
      <c r="N45" s="73"/>
      <c r="O45" s="74"/>
      <c r="P45" s="74"/>
      <c r="Q45" s="74"/>
      <c r="R45" s="74"/>
      <c r="S45" s="74"/>
      <c r="AH45" s="19"/>
      <c r="AO45" s="18"/>
      <c r="AP45" s="380"/>
      <c r="AQ45" s="381"/>
      <c r="AR45" s="381"/>
      <c r="AS45" s="381"/>
      <c r="AT45" s="381"/>
      <c r="AU45" s="381"/>
      <c r="AV45" s="381"/>
      <c r="AW45" s="381"/>
      <c r="AX45" s="381"/>
      <c r="AY45" s="381"/>
      <c r="AZ45" s="381"/>
      <c r="BA45" s="381"/>
      <c r="BB45" s="381"/>
      <c r="BC45" s="381"/>
      <c r="BD45" s="381"/>
      <c r="BE45" s="381"/>
      <c r="BF45" s="381"/>
      <c r="BG45" s="381"/>
      <c r="BH45" s="381"/>
      <c r="BI45" s="71"/>
    </row>
    <row r="46" spans="1:61" ht="12.75" customHeight="1" x14ac:dyDescent="0.25">
      <c r="A46" s="429"/>
      <c r="B46" s="426"/>
      <c r="C46" s="426"/>
      <c r="D46" s="427"/>
      <c r="E46" s="418"/>
      <c r="F46" s="426"/>
      <c r="G46" s="426"/>
      <c r="H46" s="427"/>
      <c r="I46" s="418"/>
      <c r="J46" s="426"/>
      <c r="K46" s="426"/>
      <c r="L46" s="426"/>
      <c r="M46" s="428"/>
      <c r="N46" s="73"/>
      <c r="O46" s="74"/>
      <c r="P46" s="74"/>
      <c r="Q46" s="74"/>
      <c r="R46" s="74"/>
      <c r="S46" s="74"/>
      <c r="AH46" s="19"/>
      <c r="AO46" s="18"/>
      <c r="AP46" s="380"/>
      <c r="AQ46" s="381"/>
      <c r="AR46" s="381"/>
      <c r="AS46" s="381"/>
      <c r="AT46" s="381"/>
      <c r="AU46" s="381"/>
      <c r="AV46" s="381"/>
      <c r="AW46" s="381"/>
      <c r="AX46" s="381"/>
      <c r="AY46" s="381"/>
      <c r="AZ46" s="381"/>
      <c r="BA46" s="381"/>
      <c r="BB46" s="381"/>
      <c r="BC46" s="381"/>
      <c r="BD46" s="381"/>
      <c r="BE46" s="381"/>
      <c r="BF46" s="381"/>
      <c r="BG46" s="381"/>
      <c r="BH46" s="381"/>
      <c r="BI46" s="71"/>
    </row>
    <row r="47" spans="1:61" ht="12.75" customHeight="1" x14ac:dyDescent="0.25">
      <c r="A47" s="429"/>
      <c r="B47" s="426"/>
      <c r="C47" s="426"/>
      <c r="D47" s="427"/>
      <c r="E47" s="418"/>
      <c r="F47" s="426"/>
      <c r="G47" s="426"/>
      <c r="H47" s="427"/>
      <c r="I47" s="418"/>
      <c r="J47" s="426"/>
      <c r="K47" s="426"/>
      <c r="L47" s="426"/>
      <c r="M47" s="428"/>
      <c r="N47" s="73"/>
      <c r="O47" s="74"/>
      <c r="P47" s="74"/>
      <c r="Q47" s="74"/>
      <c r="R47" s="74"/>
      <c r="S47" s="74"/>
      <c r="AH47" s="19"/>
      <c r="AO47" s="18"/>
      <c r="AP47" s="380"/>
      <c r="AQ47" s="381"/>
      <c r="AR47" s="381"/>
      <c r="AS47" s="381"/>
      <c r="AT47" s="381"/>
      <c r="AU47" s="381"/>
      <c r="AV47" s="381"/>
      <c r="AW47" s="381"/>
      <c r="AX47" s="381"/>
      <c r="AY47" s="381"/>
      <c r="AZ47" s="381"/>
      <c r="BA47" s="381"/>
      <c r="BB47" s="381"/>
      <c r="BC47" s="381"/>
      <c r="BD47" s="381"/>
      <c r="BE47" s="381"/>
      <c r="BF47" s="381"/>
      <c r="BG47" s="381"/>
      <c r="BH47" s="381"/>
      <c r="BI47" s="71"/>
    </row>
    <row r="48" spans="1:61" ht="12.75" customHeight="1" x14ac:dyDescent="0.25">
      <c r="A48" s="429"/>
      <c r="B48" s="426"/>
      <c r="C48" s="426"/>
      <c r="D48" s="427"/>
      <c r="E48" s="418"/>
      <c r="F48" s="426"/>
      <c r="G48" s="426"/>
      <c r="H48" s="427"/>
      <c r="I48" s="418"/>
      <c r="J48" s="426"/>
      <c r="K48" s="426"/>
      <c r="L48" s="426"/>
      <c r="M48" s="428"/>
      <c r="N48" s="73"/>
      <c r="O48" s="74"/>
      <c r="P48" s="74"/>
      <c r="Q48" s="74"/>
      <c r="R48" s="74"/>
      <c r="S48" s="74"/>
      <c r="AH48" s="19"/>
      <c r="AO48" s="18"/>
      <c r="AP48" s="380"/>
      <c r="AQ48" s="381"/>
      <c r="AR48" s="381"/>
      <c r="AS48" s="381"/>
      <c r="AT48" s="381"/>
      <c r="AU48" s="381"/>
      <c r="AV48" s="381"/>
      <c r="AW48" s="381"/>
      <c r="AX48" s="381"/>
      <c r="AY48" s="381"/>
      <c r="AZ48" s="381"/>
      <c r="BA48" s="381"/>
      <c r="BB48" s="381"/>
      <c r="BC48" s="381"/>
      <c r="BD48" s="381"/>
      <c r="BE48" s="381"/>
      <c r="BF48" s="381"/>
      <c r="BG48" s="381"/>
      <c r="BH48" s="381"/>
      <c r="BI48" s="71"/>
    </row>
    <row r="49" spans="1:61" ht="12.75" customHeight="1" x14ac:dyDescent="0.25">
      <c r="A49" s="429"/>
      <c r="B49" s="426"/>
      <c r="C49" s="426"/>
      <c r="D49" s="427"/>
      <c r="E49" s="418"/>
      <c r="F49" s="426"/>
      <c r="G49" s="426"/>
      <c r="H49" s="427"/>
      <c r="I49" s="418"/>
      <c r="J49" s="426"/>
      <c r="K49" s="426"/>
      <c r="L49" s="426"/>
      <c r="M49" s="428"/>
      <c r="N49" s="73"/>
      <c r="O49" s="74"/>
      <c r="P49" s="74"/>
      <c r="Q49" s="74"/>
      <c r="R49" s="74"/>
      <c r="S49" s="74"/>
      <c r="AH49" s="19"/>
      <c r="AO49" s="18"/>
      <c r="AP49" s="380"/>
      <c r="AQ49" s="381"/>
      <c r="AR49" s="381"/>
      <c r="AS49" s="381"/>
      <c r="AT49" s="381"/>
      <c r="AU49" s="381"/>
      <c r="AV49" s="381"/>
      <c r="AW49" s="381"/>
      <c r="AX49" s="381"/>
      <c r="AY49" s="381"/>
      <c r="AZ49" s="381"/>
      <c r="BA49" s="381"/>
      <c r="BB49" s="381"/>
      <c r="BC49" s="381"/>
      <c r="BD49" s="381"/>
      <c r="BE49" s="381"/>
      <c r="BF49" s="381"/>
      <c r="BG49" s="381"/>
      <c r="BH49" s="381"/>
      <c r="BI49" s="71"/>
    </row>
    <row r="50" spans="1:61" ht="12.75" customHeight="1" thickBot="1" x14ac:dyDescent="0.3">
      <c r="A50" s="429"/>
      <c r="B50" s="426"/>
      <c r="C50" s="426"/>
      <c r="D50" s="427"/>
      <c r="E50" s="418"/>
      <c r="F50" s="426"/>
      <c r="G50" s="426"/>
      <c r="H50" s="427"/>
      <c r="I50" s="418"/>
      <c r="J50" s="426"/>
      <c r="K50" s="426"/>
      <c r="L50" s="426"/>
      <c r="M50" s="428"/>
      <c r="N50" s="73"/>
      <c r="O50" s="74"/>
      <c r="P50" s="74"/>
      <c r="Q50" s="74"/>
      <c r="R50" s="74"/>
      <c r="S50" s="74"/>
      <c r="AH50" s="19"/>
      <c r="AO50" s="18"/>
      <c r="AP50" s="380"/>
      <c r="AQ50" s="381"/>
      <c r="AR50" s="381"/>
      <c r="AS50" s="381"/>
      <c r="AT50" s="381"/>
      <c r="AU50" s="381"/>
      <c r="AV50" s="381"/>
      <c r="AW50" s="381"/>
      <c r="AX50" s="381"/>
      <c r="AY50" s="381"/>
      <c r="AZ50" s="381"/>
      <c r="BA50" s="381"/>
      <c r="BB50" s="381"/>
      <c r="BC50" s="381"/>
      <c r="BD50" s="381"/>
      <c r="BE50" s="381"/>
      <c r="BF50" s="381"/>
      <c r="BG50" s="381"/>
      <c r="BH50" s="381"/>
      <c r="BI50" s="71"/>
    </row>
    <row r="51" spans="1:61" ht="12.75" customHeight="1" x14ac:dyDescent="0.25">
      <c r="A51" s="446" t="s">
        <v>125</v>
      </c>
      <c r="B51" s="414"/>
      <c r="C51" s="414"/>
      <c r="D51" s="414"/>
      <c r="E51" s="414"/>
      <c r="F51" s="414"/>
      <c r="G51" s="414"/>
      <c r="H51" s="414"/>
      <c r="I51" s="414"/>
      <c r="J51" s="414"/>
      <c r="K51" s="414"/>
      <c r="L51" s="414"/>
      <c r="M51" s="415"/>
      <c r="N51" s="70"/>
      <c r="O51" s="20"/>
      <c r="P51" s="20"/>
      <c r="Q51" s="20"/>
      <c r="R51" s="20"/>
      <c r="S51" s="20"/>
      <c r="AH51" s="19"/>
      <c r="AO51" s="18"/>
      <c r="AP51" s="380"/>
      <c r="AQ51" s="381"/>
      <c r="AR51" s="381"/>
      <c r="AS51" s="381"/>
      <c r="AT51" s="381"/>
      <c r="AU51" s="381"/>
      <c r="AV51" s="381"/>
      <c r="AW51" s="381"/>
      <c r="AX51" s="381"/>
      <c r="AY51" s="381"/>
      <c r="AZ51" s="381"/>
      <c r="BA51" s="381"/>
      <c r="BB51" s="381"/>
      <c r="BC51" s="381"/>
      <c r="BD51" s="381"/>
      <c r="BE51" s="381"/>
      <c r="BF51" s="381"/>
      <c r="BG51" s="381"/>
      <c r="BH51" s="381"/>
      <c r="BI51" s="71"/>
    </row>
    <row r="52" spans="1:61" ht="12.75" customHeight="1" x14ac:dyDescent="0.25">
      <c r="A52" s="384" t="s">
        <v>123</v>
      </c>
      <c r="B52" s="447"/>
      <c r="C52" s="447"/>
      <c r="D52" s="448"/>
      <c r="E52" s="452" t="s">
        <v>124</v>
      </c>
      <c r="F52" s="453"/>
      <c r="G52" s="453"/>
      <c r="H52" s="454"/>
      <c r="I52" s="391" t="s">
        <v>58</v>
      </c>
      <c r="J52" s="447"/>
      <c r="K52" s="447"/>
      <c r="L52" s="447"/>
      <c r="M52" s="458"/>
      <c r="N52" s="70"/>
      <c r="O52" s="20"/>
      <c r="P52" s="20"/>
      <c r="Q52" s="20"/>
      <c r="R52" s="20"/>
      <c r="S52" s="20"/>
      <c r="AH52" s="19"/>
      <c r="AO52" s="18"/>
      <c r="AP52" s="380"/>
      <c r="AQ52" s="381"/>
      <c r="AR52" s="381"/>
      <c r="AS52" s="381"/>
      <c r="AT52" s="381"/>
      <c r="AU52" s="381"/>
      <c r="AV52" s="381"/>
      <c r="AW52" s="381"/>
      <c r="AX52" s="381"/>
      <c r="AY52" s="381"/>
      <c r="AZ52" s="381"/>
      <c r="BA52" s="381"/>
      <c r="BB52" s="381"/>
      <c r="BC52" s="381"/>
      <c r="BD52" s="381"/>
      <c r="BE52" s="381"/>
      <c r="BF52" s="381"/>
      <c r="BG52" s="381"/>
      <c r="BH52" s="381"/>
      <c r="BI52" s="71"/>
    </row>
    <row r="53" spans="1:61" ht="12.75" customHeight="1" thickBot="1" x14ac:dyDescent="0.3">
      <c r="A53" s="449"/>
      <c r="B53" s="450"/>
      <c r="C53" s="450"/>
      <c r="D53" s="451"/>
      <c r="E53" s="455"/>
      <c r="F53" s="456"/>
      <c r="G53" s="456"/>
      <c r="H53" s="457"/>
      <c r="I53" s="459"/>
      <c r="J53" s="450"/>
      <c r="K53" s="450"/>
      <c r="L53" s="450"/>
      <c r="M53" s="460"/>
      <c r="N53" s="70"/>
      <c r="O53" s="20"/>
      <c r="P53" s="20"/>
      <c r="Q53" s="20"/>
      <c r="R53" s="20"/>
      <c r="S53" s="20"/>
      <c r="AH53" s="19"/>
      <c r="AO53" s="18"/>
      <c r="AP53" s="380"/>
      <c r="AQ53" s="381"/>
      <c r="AR53" s="381"/>
      <c r="AS53" s="381"/>
      <c r="AT53" s="381"/>
      <c r="AU53" s="381"/>
      <c r="AV53" s="381"/>
      <c r="AW53" s="381"/>
      <c r="AX53" s="381"/>
      <c r="AY53" s="381"/>
      <c r="AZ53" s="381"/>
      <c r="BA53" s="381"/>
      <c r="BB53" s="381"/>
      <c r="BC53" s="381"/>
      <c r="BD53" s="381"/>
      <c r="BE53" s="381"/>
      <c r="BF53" s="381"/>
      <c r="BG53" s="381"/>
      <c r="BH53" s="381"/>
      <c r="BI53" s="71"/>
    </row>
    <row r="54" spans="1:61" ht="12.75" customHeight="1" x14ac:dyDescent="0.25">
      <c r="A54" s="461"/>
      <c r="B54" s="461"/>
      <c r="C54" s="461"/>
      <c r="D54" s="461"/>
      <c r="E54" s="461"/>
      <c r="F54" s="461"/>
      <c r="G54" s="461"/>
      <c r="H54" s="461"/>
      <c r="I54" s="358"/>
      <c r="J54" s="462"/>
      <c r="K54" s="462"/>
      <c r="L54" s="462"/>
      <c r="M54" s="463"/>
      <c r="N54" s="73"/>
      <c r="O54" s="74"/>
      <c r="P54" s="74"/>
      <c r="Q54" s="74"/>
      <c r="R54" s="74"/>
      <c r="S54" s="74"/>
      <c r="AH54" s="19"/>
      <c r="AO54" s="18"/>
      <c r="AP54" s="380"/>
      <c r="AQ54" s="381"/>
      <c r="AR54" s="381"/>
      <c r="AS54" s="381"/>
      <c r="AT54" s="381"/>
      <c r="AU54" s="381"/>
      <c r="AV54" s="381"/>
      <c r="AW54" s="381"/>
      <c r="AX54" s="381"/>
      <c r="AY54" s="381"/>
      <c r="AZ54" s="381"/>
      <c r="BA54" s="381"/>
      <c r="BB54" s="381"/>
      <c r="BC54" s="381"/>
      <c r="BD54" s="381"/>
      <c r="BE54" s="381"/>
      <c r="BF54" s="381"/>
      <c r="BG54" s="381"/>
      <c r="BH54" s="381"/>
      <c r="BI54" s="71"/>
    </row>
    <row r="55" spans="1:61" ht="12.75" customHeight="1" thickBot="1" x14ac:dyDescent="0.3">
      <c r="A55" s="430"/>
      <c r="B55" s="430"/>
      <c r="C55" s="430"/>
      <c r="D55" s="430"/>
      <c r="E55" s="430"/>
      <c r="F55" s="430"/>
      <c r="G55" s="430"/>
      <c r="H55" s="430"/>
      <c r="I55" s="431"/>
      <c r="J55" s="432"/>
      <c r="K55" s="432"/>
      <c r="L55" s="432"/>
      <c r="M55" s="433"/>
      <c r="N55" s="73"/>
      <c r="O55" s="74"/>
      <c r="P55" s="74"/>
      <c r="Q55" s="74"/>
      <c r="R55" s="74"/>
      <c r="S55" s="74"/>
      <c r="AH55" s="19"/>
      <c r="AO55" s="18"/>
      <c r="AP55" s="382"/>
      <c r="AQ55" s="383"/>
      <c r="AR55" s="383"/>
      <c r="AS55" s="383"/>
      <c r="AT55" s="383"/>
      <c r="AU55" s="383"/>
      <c r="AV55" s="383"/>
      <c r="AW55" s="383"/>
      <c r="AX55" s="383"/>
      <c r="AY55" s="383"/>
      <c r="AZ55" s="383"/>
      <c r="BA55" s="383"/>
      <c r="BB55" s="383"/>
      <c r="BC55" s="383"/>
      <c r="BD55" s="383"/>
      <c r="BE55" s="383"/>
      <c r="BF55" s="383"/>
      <c r="BG55" s="383"/>
      <c r="BH55" s="383"/>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U54"/>
  <sheetViews>
    <sheetView showGridLines="0" zoomScale="125" workbookViewId="0">
      <selection activeCell="I18" sqref="I18"/>
    </sheetView>
  </sheetViews>
  <sheetFormatPr defaultRowHeight="12.75" x14ac:dyDescent="0.2"/>
  <cols>
    <col min="1" max="1" width="7" style="82" customWidth="1"/>
    <col min="2" max="2" width="6.7109375" style="82" customWidth="1"/>
    <col min="3" max="10" width="9.7109375" style="82" customWidth="1"/>
    <col min="11" max="11" width="3.140625" style="82" customWidth="1"/>
    <col min="12" max="15" width="8" style="82" customWidth="1"/>
    <col min="16" max="16384" width="9.140625" style="82"/>
  </cols>
  <sheetData>
    <row r="1" spans="1:21" ht="32.25" customHeight="1" thickBot="1" x14ac:dyDescent="0.25">
      <c r="A1" s="540" t="s">
        <v>221</v>
      </c>
      <c r="B1" s="541"/>
      <c r="C1" s="541"/>
      <c r="D1" s="541"/>
      <c r="E1" s="541"/>
      <c r="F1" s="541"/>
      <c r="G1" s="541"/>
      <c r="H1" s="541"/>
      <c r="I1" s="541"/>
      <c r="J1" s="541"/>
    </row>
    <row r="2" spans="1:21" ht="18" customHeight="1" x14ac:dyDescent="0.25">
      <c r="A2" s="469" t="s">
        <v>128</v>
      </c>
      <c r="B2" s="470"/>
      <c r="C2" s="470"/>
      <c r="D2" s="470"/>
      <c r="E2" s="470"/>
      <c r="F2" s="470"/>
      <c r="G2" s="470"/>
      <c r="H2" s="470"/>
      <c r="I2" s="470"/>
      <c r="J2" s="471"/>
      <c r="L2" s="472" t="s">
        <v>129</v>
      </c>
      <c r="M2" s="473"/>
      <c r="N2" s="473"/>
      <c r="O2" s="474"/>
    </row>
    <row r="3" spans="1:21" ht="17.100000000000001" customHeight="1" x14ac:dyDescent="0.25">
      <c r="A3" s="83" t="s">
        <v>130</v>
      </c>
      <c r="B3" s="481"/>
      <c r="C3" s="481"/>
      <c r="D3" s="481"/>
      <c r="E3" s="481"/>
      <c r="F3" s="84" t="s">
        <v>35</v>
      </c>
      <c r="G3" s="481"/>
      <c r="H3" s="481"/>
      <c r="I3" s="481"/>
      <c r="J3" s="482"/>
      <c r="L3" s="475"/>
      <c r="M3" s="476"/>
      <c r="N3" s="476"/>
      <c r="O3" s="477"/>
    </row>
    <row r="4" spans="1:21" ht="17.100000000000001" customHeight="1" x14ac:dyDescent="0.25">
      <c r="A4" s="85" t="s">
        <v>131</v>
      </c>
      <c r="B4" s="481"/>
      <c r="C4" s="481"/>
      <c r="D4" s="481"/>
      <c r="E4" s="86"/>
      <c r="F4" s="84" t="s">
        <v>132</v>
      </c>
      <c r="G4" s="132"/>
      <c r="H4" s="87"/>
      <c r="I4" s="84" t="s">
        <v>133</v>
      </c>
      <c r="J4" s="133"/>
      <c r="L4" s="475"/>
      <c r="M4" s="476"/>
      <c r="N4" s="476"/>
      <c r="O4" s="477"/>
    </row>
    <row r="5" spans="1:21" ht="17.100000000000001" customHeight="1" thickBot="1" x14ac:dyDescent="0.3">
      <c r="A5" s="88" t="s">
        <v>134</v>
      </c>
      <c r="B5" s="89"/>
      <c r="C5" s="483"/>
      <c r="D5" s="483"/>
      <c r="E5" s="483"/>
      <c r="F5" s="483"/>
      <c r="G5" s="483"/>
      <c r="H5" s="483"/>
      <c r="I5" s="90" t="s">
        <v>43</v>
      </c>
      <c r="J5" s="91"/>
      <c r="L5" s="478"/>
      <c r="M5" s="479"/>
      <c r="N5" s="479"/>
      <c r="O5" s="480"/>
    </row>
    <row r="6" spans="1:21" ht="15" customHeight="1" thickTop="1" x14ac:dyDescent="0.2">
      <c r="A6" s="484" t="s">
        <v>135</v>
      </c>
      <c r="B6" s="485"/>
      <c r="C6" s="485"/>
      <c r="D6" s="485"/>
      <c r="E6" s="485"/>
      <c r="F6" s="485"/>
      <c r="G6" s="485"/>
      <c r="H6" s="485"/>
      <c r="I6" s="485"/>
      <c r="J6" s="486"/>
    </row>
    <row r="7" spans="1:21" ht="15.95" customHeight="1" x14ac:dyDescent="0.25">
      <c r="A7" s="487" t="s">
        <v>136</v>
      </c>
      <c r="B7" s="488"/>
      <c r="C7" s="488"/>
      <c r="D7" s="488"/>
      <c r="E7" s="488"/>
      <c r="F7" s="488"/>
      <c r="G7" s="489"/>
      <c r="H7" s="92" t="s">
        <v>137</v>
      </c>
      <c r="I7" s="490" t="s">
        <v>138</v>
      </c>
      <c r="J7" s="491"/>
      <c r="L7" s="93"/>
      <c r="M7" s="94"/>
      <c r="N7" s="94"/>
      <c r="O7" s="94"/>
      <c r="P7" s="94"/>
      <c r="Q7" s="94"/>
      <c r="R7" s="94"/>
      <c r="S7" s="94"/>
      <c r="T7" s="94"/>
      <c r="U7" s="94"/>
    </row>
    <row r="8" spans="1:21" ht="15.95" customHeight="1" x14ac:dyDescent="0.25">
      <c r="A8" s="464" t="s">
        <v>139</v>
      </c>
      <c r="B8" s="465"/>
      <c r="C8" s="465"/>
      <c r="D8" s="465"/>
      <c r="E8" s="465"/>
      <c r="F8" s="465"/>
      <c r="G8" s="466"/>
      <c r="H8" s="95" t="s">
        <v>140</v>
      </c>
      <c r="I8" s="467" t="s">
        <v>141</v>
      </c>
      <c r="J8" s="468"/>
      <c r="L8" s="93"/>
      <c r="M8" s="94"/>
      <c r="N8" s="94"/>
      <c r="O8" s="94"/>
      <c r="P8" s="94"/>
      <c r="Q8" s="94"/>
      <c r="R8" s="94"/>
      <c r="S8" s="94"/>
      <c r="T8" s="94"/>
      <c r="U8" s="94"/>
    </row>
    <row r="9" spans="1:21" ht="15.95" customHeight="1" x14ac:dyDescent="0.3">
      <c r="A9" s="464" t="s">
        <v>142</v>
      </c>
      <c r="B9" s="465"/>
      <c r="C9" s="465"/>
      <c r="D9" s="465"/>
      <c r="E9" s="465"/>
      <c r="F9" s="465"/>
      <c r="G9" s="466"/>
      <c r="H9" s="95" t="s">
        <v>140</v>
      </c>
      <c r="I9" s="467" t="s">
        <v>141</v>
      </c>
      <c r="J9" s="468"/>
      <c r="L9" s="93"/>
      <c r="M9" s="94"/>
      <c r="N9" s="94"/>
      <c r="O9" s="94"/>
      <c r="P9" s="94"/>
      <c r="Q9" s="94"/>
      <c r="R9" s="94"/>
      <c r="S9" s="94"/>
      <c r="T9" s="94"/>
      <c r="U9" s="94"/>
    </row>
    <row r="10" spans="1:21" ht="15.95" customHeight="1" x14ac:dyDescent="0.3">
      <c r="A10" s="464" t="s">
        <v>143</v>
      </c>
      <c r="B10" s="465"/>
      <c r="C10" s="465"/>
      <c r="D10" s="465"/>
      <c r="E10" s="465"/>
      <c r="F10" s="465"/>
      <c r="G10" s="466"/>
      <c r="H10" s="95" t="s">
        <v>140</v>
      </c>
      <c r="I10" s="467" t="s">
        <v>141</v>
      </c>
      <c r="J10" s="468"/>
      <c r="L10" s="93"/>
      <c r="M10" s="94"/>
      <c r="N10" s="94"/>
      <c r="O10" s="94"/>
      <c r="P10" s="94"/>
      <c r="Q10" s="94"/>
      <c r="R10" s="94"/>
      <c r="S10" s="94"/>
      <c r="T10" s="94"/>
      <c r="U10" s="94"/>
    </row>
    <row r="11" spans="1:21" ht="15.95" customHeight="1" x14ac:dyDescent="0.3">
      <c r="A11" s="464" t="s">
        <v>144</v>
      </c>
      <c r="B11" s="465"/>
      <c r="C11" s="465"/>
      <c r="D11" s="465"/>
      <c r="E11" s="465"/>
      <c r="F11" s="465"/>
      <c r="G11" s="466"/>
      <c r="H11" s="95" t="s">
        <v>145</v>
      </c>
      <c r="I11" s="467" t="s">
        <v>146</v>
      </c>
      <c r="J11" s="468"/>
      <c r="L11" s="93"/>
      <c r="M11" s="94"/>
      <c r="N11" s="94"/>
      <c r="O11" s="94"/>
      <c r="P11" s="94"/>
      <c r="Q11" s="94"/>
      <c r="R11" s="94"/>
      <c r="S11" s="94"/>
      <c r="T11" s="94"/>
      <c r="U11" s="94"/>
    </row>
    <row r="12" spans="1:21" ht="15.95" customHeight="1" x14ac:dyDescent="0.25">
      <c r="A12" s="464" t="s">
        <v>147</v>
      </c>
      <c r="B12" s="465"/>
      <c r="C12" s="465"/>
      <c r="D12" s="465"/>
      <c r="E12" s="465"/>
      <c r="F12" s="465"/>
      <c r="G12" s="466"/>
      <c r="H12" s="95" t="s">
        <v>145</v>
      </c>
      <c r="I12" s="467" t="s">
        <v>146</v>
      </c>
      <c r="J12" s="468"/>
      <c r="L12" s="93"/>
      <c r="M12" s="94"/>
      <c r="N12" s="94"/>
      <c r="O12" s="94"/>
      <c r="P12" s="94"/>
      <c r="Q12" s="94"/>
      <c r="R12" s="94"/>
      <c r="S12" s="94"/>
      <c r="T12" s="94"/>
      <c r="U12" s="94"/>
    </row>
    <row r="13" spans="1:21" ht="15.95" customHeight="1" thickBot="1" x14ac:dyDescent="0.3">
      <c r="A13" s="492" t="s">
        <v>148</v>
      </c>
      <c r="B13" s="493"/>
      <c r="C13" s="493"/>
      <c r="D13" s="493"/>
      <c r="E13" s="493"/>
      <c r="F13" s="493"/>
      <c r="G13" s="494"/>
      <c r="H13" s="96" t="s">
        <v>149</v>
      </c>
      <c r="I13" s="495" t="s">
        <v>150</v>
      </c>
      <c r="J13" s="496"/>
      <c r="L13" s="93"/>
      <c r="M13" s="94"/>
      <c r="N13" s="94"/>
      <c r="O13" s="94"/>
      <c r="P13" s="94"/>
      <c r="Q13" s="94"/>
      <c r="R13" s="94"/>
      <c r="S13" s="94"/>
      <c r="T13" s="94"/>
      <c r="U13" s="94"/>
    </row>
    <row r="14" spans="1:21" ht="12.75" customHeight="1" thickTop="1" x14ac:dyDescent="0.2">
      <c r="A14" s="497" t="s">
        <v>151</v>
      </c>
      <c r="B14" s="500">
        <v>-1</v>
      </c>
      <c r="C14" s="503" t="s">
        <v>152</v>
      </c>
      <c r="D14" s="504"/>
      <c r="E14" s="504"/>
      <c r="F14" s="504"/>
      <c r="G14" s="504"/>
      <c r="H14" s="505" t="s">
        <v>153</v>
      </c>
      <c r="I14" s="505"/>
      <c r="J14" s="506"/>
    </row>
    <row r="15" spans="1:21" ht="12.75" customHeight="1" x14ac:dyDescent="0.2">
      <c r="A15" s="498"/>
      <c r="B15" s="501"/>
      <c r="C15" s="507" t="s">
        <v>154</v>
      </c>
      <c r="D15" s="508"/>
      <c r="E15" s="508"/>
      <c r="F15" s="508"/>
      <c r="G15" s="508"/>
      <c r="H15" s="508"/>
      <c r="I15" s="509" t="s">
        <v>155</v>
      </c>
      <c r="J15" s="510"/>
    </row>
    <row r="16" spans="1:21" ht="13.5" customHeight="1" thickBot="1" x14ac:dyDescent="0.25">
      <c r="A16" s="499"/>
      <c r="B16" s="502"/>
      <c r="C16" s="511" t="s">
        <v>156</v>
      </c>
      <c r="D16" s="512"/>
      <c r="E16" s="512"/>
      <c r="F16" s="512"/>
      <c r="G16" s="512"/>
      <c r="H16" s="512"/>
      <c r="I16" s="513" t="s">
        <v>157</v>
      </c>
      <c r="J16" s="514"/>
    </row>
    <row r="17" spans="1:10" ht="13.5" customHeight="1" thickTop="1" x14ac:dyDescent="0.2">
      <c r="A17" s="522" t="s">
        <v>158</v>
      </c>
      <c r="B17" s="500">
        <v>-2</v>
      </c>
      <c r="C17" s="515" t="s">
        <v>159</v>
      </c>
      <c r="D17" s="515" t="s">
        <v>160</v>
      </c>
      <c r="E17" s="519" t="s">
        <v>161</v>
      </c>
      <c r="F17" s="515" t="s">
        <v>162</v>
      </c>
      <c r="G17" s="97"/>
      <c r="H17" s="97"/>
      <c r="I17" s="97"/>
      <c r="J17" s="98"/>
    </row>
    <row r="18" spans="1:10" ht="12.75" customHeight="1" x14ac:dyDescent="0.2">
      <c r="A18" s="523"/>
      <c r="B18" s="501"/>
      <c r="C18" s="516"/>
      <c r="D18" s="516"/>
      <c r="E18" s="520"/>
      <c r="F18" s="516"/>
      <c r="G18" s="97"/>
      <c r="H18" s="97"/>
      <c r="I18" s="97"/>
      <c r="J18" s="98"/>
    </row>
    <row r="19" spans="1:10" ht="13.5" customHeight="1" thickBot="1" x14ac:dyDescent="0.25">
      <c r="A19" s="523"/>
      <c r="B19" s="501"/>
      <c r="C19" s="518"/>
      <c r="D19" s="518"/>
      <c r="E19" s="521"/>
      <c r="F19" s="517"/>
      <c r="G19" s="97"/>
      <c r="H19" s="97"/>
      <c r="I19" s="97"/>
      <c r="J19" s="98"/>
    </row>
    <row r="20" spans="1:10" ht="17.100000000000001" customHeight="1" thickTop="1" thickBot="1" x14ac:dyDescent="0.25">
      <c r="A20" s="523"/>
      <c r="B20" s="502"/>
      <c r="C20" s="134"/>
      <c r="D20" s="134"/>
      <c r="E20" s="137" t="str">
        <f>IF(D20=0,"",C20/D20)</f>
        <v/>
      </c>
      <c r="F20" s="138" t="str">
        <f>IF(D20=0,"",IF($E$20&lt;=1.5,"Extreme",IF($E$20&lt;=1.8,"Very High",IF($E$20&lt;=2,"High",IF($E$20&lt;=2.2,"Moderate",IF($E$20&lt;=3,"Low",IF($E$20&gt;3,"Very Low")))))))</f>
        <v/>
      </c>
      <c r="G20" s="97"/>
      <c r="H20" s="97"/>
      <c r="I20" s="97"/>
      <c r="J20" s="98"/>
    </row>
    <row r="21" spans="1:10" ht="14.25" customHeight="1" thickTop="1" thickBot="1" x14ac:dyDescent="0.25">
      <c r="A21" s="523"/>
      <c r="B21" s="500">
        <v>-3</v>
      </c>
      <c r="C21" s="515" t="s">
        <v>163</v>
      </c>
      <c r="D21" s="515" t="s">
        <v>164</v>
      </c>
      <c r="E21" s="519" t="s">
        <v>165</v>
      </c>
      <c r="F21" s="515" t="s">
        <v>162</v>
      </c>
      <c r="G21" s="97"/>
      <c r="H21" s="99" t="s">
        <v>166</v>
      </c>
      <c r="I21" s="136"/>
      <c r="J21" s="98"/>
    </row>
    <row r="22" spans="1:10" ht="12.75" customHeight="1" x14ac:dyDescent="0.2">
      <c r="A22" s="523"/>
      <c r="B22" s="501"/>
      <c r="C22" s="516"/>
      <c r="D22" s="516"/>
      <c r="E22" s="520"/>
      <c r="F22" s="516"/>
      <c r="G22" s="97"/>
      <c r="H22" s="525" t="s">
        <v>167</v>
      </c>
      <c r="I22" s="526"/>
      <c r="J22" s="98"/>
    </row>
    <row r="23" spans="1:10" ht="13.5" customHeight="1" thickBot="1" x14ac:dyDescent="0.25">
      <c r="A23" s="523"/>
      <c r="B23" s="501"/>
      <c r="C23" s="518"/>
      <c r="D23" s="518"/>
      <c r="E23" s="521"/>
      <c r="F23" s="517"/>
      <c r="G23" s="97"/>
      <c r="H23" s="527" t="s">
        <v>168</v>
      </c>
      <c r="I23" s="528"/>
      <c r="J23" s="98"/>
    </row>
    <row r="24" spans="1:10" ht="17.100000000000001" customHeight="1" thickTop="1" thickBot="1" x14ac:dyDescent="0.3">
      <c r="A24" s="523"/>
      <c r="B24" s="502"/>
      <c r="C24" s="135"/>
      <c r="D24" s="135"/>
      <c r="E24" s="139" t="str">
        <f>IF(D24=0,"",C24/D24)</f>
        <v/>
      </c>
      <c r="F24" s="140" t="str">
        <f>IF(D24=0,"",IF($E$24&lt;=1.5,"Extreme",IF($E$24&lt;=1.8,"Very High",IF($E$24&lt;=2,"High",IF($E$24&lt;=2.2,"Moderate",IF($E$24&lt;=3,"Low",IF($E$24&gt;3,"Very Low")))))))</f>
        <v/>
      </c>
      <c r="G24" s="97"/>
      <c r="H24" s="529"/>
      <c r="I24" s="530"/>
      <c r="J24" s="98"/>
    </row>
    <row r="25" spans="1:10" ht="13.5" customHeight="1" thickTop="1" x14ac:dyDescent="0.2">
      <c r="A25" s="523"/>
      <c r="B25" s="500">
        <v>-4</v>
      </c>
      <c r="C25" s="515" t="s">
        <v>163</v>
      </c>
      <c r="D25" s="515" t="s">
        <v>169</v>
      </c>
      <c r="E25" s="519" t="s">
        <v>170</v>
      </c>
      <c r="F25" s="515" t="s">
        <v>162</v>
      </c>
      <c r="G25" s="97"/>
      <c r="H25" s="100"/>
      <c r="I25" s="100"/>
      <c r="J25" s="98"/>
    </row>
    <row r="26" spans="1:10" ht="12.75" customHeight="1" x14ac:dyDescent="0.2">
      <c r="A26" s="523"/>
      <c r="B26" s="501"/>
      <c r="C26" s="516"/>
      <c r="D26" s="516"/>
      <c r="E26" s="520"/>
      <c r="F26" s="516"/>
      <c r="G26" s="97"/>
      <c r="H26" s="97"/>
      <c r="I26" s="97"/>
      <c r="J26" s="98"/>
    </row>
    <row r="27" spans="1:10" ht="13.5" customHeight="1" thickBot="1" x14ac:dyDescent="0.25">
      <c r="A27" s="523"/>
      <c r="B27" s="501"/>
      <c r="C27" s="518"/>
      <c r="D27" s="518"/>
      <c r="E27" s="521"/>
      <c r="F27" s="517"/>
      <c r="G27" s="97"/>
      <c r="H27" s="97"/>
      <c r="I27" s="97"/>
      <c r="J27" s="98"/>
    </row>
    <row r="28" spans="1:10" ht="17.100000000000001" customHeight="1" thickTop="1" thickBot="1" x14ac:dyDescent="0.25">
      <c r="A28" s="524"/>
      <c r="B28" s="502"/>
      <c r="C28" s="134"/>
      <c r="D28" s="134"/>
      <c r="E28" s="139" t="str">
        <f>IF(D28=0,"",C28/D28)</f>
        <v/>
      </c>
      <c r="F28" s="140" t="str">
        <f>IF(D28=0,"",IF(E28&gt;1.2,"Extreme",IF(E28&gt;=1.01,"Very High",IF(E28&gt;=0.81,"High",IF(E28&gt;=0.61,"Moderate",IF(E28&gt;=0.41,"Low",IF(E28&lt;0.4,"Very Low")))))))</f>
        <v/>
      </c>
      <c r="G28" s="97"/>
      <c r="H28" s="97"/>
      <c r="I28" s="97"/>
      <c r="J28" s="98"/>
    </row>
    <row r="29" spans="1:10" ht="13.5" customHeight="1" thickTop="1" x14ac:dyDescent="0.2">
      <c r="A29" s="522" t="s">
        <v>171</v>
      </c>
      <c r="B29" s="500">
        <v>-5</v>
      </c>
      <c r="C29" s="515" t="s">
        <v>172</v>
      </c>
      <c r="D29" s="515" t="s">
        <v>173</v>
      </c>
      <c r="E29" s="519" t="s">
        <v>174</v>
      </c>
      <c r="F29" s="515" t="s">
        <v>162</v>
      </c>
      <c r="G29" s="97"/>
      <c r="H29" s="97"/>
      <c r="I29" s="97"/>
      <c r="J29" s="98"/>
    </row>
    <row r="30" spans="1:10" ht="12.75" customHeight="1" x14ac:dyDescent="0.2">
      <c r="A30" s="523"/>
      <c r="B30" s="501"/>
      <c r="C30" s="516"/>
      <c r="D30" s="516"/>
      <c r="E30" s="520"/>
      <c r="F30" s="516"/>
      <c r="G30" s="97"/>
      <c r="H30" s="97"/>
      <c r="I30" s="97"/>
      <c r="J30" s="98"/>
    </row>
    <row r="31" spans="1:10" ht="13.5" customHeight="1" thickBot="1" x14ac:dyDescent="0.25">
      <c r="A31" s="523"/>
      <c r="B31" s="501"/>
      <c r="C31" s="518"/>
      <c r="D31" s="518"/>
      <c r="E31" s="521"/>
      <c r="F31" s="517"/>
      <c r="G31" s="97"/>
      <c r="H31" s="97"/>
      <c r="I31" s="97"/>
      <c r="J31" s="98"/>
    </row>
    <row r="32" spans="1:10" ht="17.100000000000001" customHeight="1" thickTop="1" thickBot="1" x14ac:dyDescent="0.25">
      <c r="A32" s="523"/>
      <c r="B32" s="502"/>
      <c r="C32" s="134"/>
      <c r="D32" s="134"/>
      <c r="E32" s="137" t="str">
        <f>IF(D32=0,"",C32/D32)</f>
        <v/>
      </c>
      <c r="F32" s="140" t="str">
        <f>IF(D32=0,"",IF(E32&gt;3,"Extreme",IF(E32&gt;=2.51,"Very High",IF(E32&gt;=1.81,"High",IF(E32&gt;=1.51,"Moderate",IF(E32&gt;=1,"Low",IF(E32&lt;1,"Very Low")))))))</f>
        <v/>
      </c>
      <c r="G32" s="97"/>
      <c r="H32" s="97"/>
      <c r="I32" s="97"/>
      <c r="J32" s="98"/>
    </row>
    <row r="33" spans="1:10" ht="3.95" customHeight="1" thickTop="1" x14ac:dyDescent="0.2">
      <c r="A33" s="523"/>
      <c r="B33" s="500">
        <v>-6</v>
      </c>
      <c r="C33" s="515" t="s">
        <v>172</v>
      </c>
      <c r="D33" s="515" t="s">
        <v>175</v>
      </c>
      <c r="E33" s="515" t="s">
        <v>176</v>
      </c>
      <c r="F33" s="515" t="s">
        <v>173</v>
      </c>
      <c r="G33" s="531" t="s">
        <v>164</v>
      </c>
      <c r="H33" s="531" t="s">
        <v>177</v>
      </c>
      <c r="I33" s="531" t="s">
        <v>178</v>
      </c>
      <c r="J33" s="531" t="s">
        <v>179</v>
      </c>
    </row>
    <row r="34" spans="1:10" ht="15.95" customHeight="1" x14ac:dyDescent="0.2">
      <c r="A34" s="523"/>
      <c r="B34" s="501"/>
      <c r="C34" s="516"/>
      <c r="D34" s="516"/>
      <c r="E34" s="516"/>
      <c r="F34" s="516"/>
      <c r="G34" s="516"/>
      <c r="H34" s="516"/>
      <c r="I34" s="516"/>
      <c r="J34" s="516"/>
    </row>
    <row r="35" spans="1:10" ht="15.95" customHeight="1" x14ac:dyDescent="0.2">
      <c r="A35" s="523"/>
      <c r="B35" s="501"/>
      <c r="C35" s="516"/>
      <c r="D35" s="516"/>
      <c r="E35" s="516"/>
      <c r="F35" s="516"/>
      <c r="G35" s="516"/>
      <c r="H35" s="516"/>
      <c r="I35" s="516"/>
      <c r="J35" s="516"/>
    </row>
    <row r="36" spans="1:10" ht="15.95" customHeight="1" thickBot="1" x14ac:dyDescent="0.25">
      <c r="A36" s="523"/>
      <c r="B36" s="501"/>
      <c r="C36" s="518"/>
      <c r="D36" s="518"/>
      <c r="E36" s="518"/>
      <c r="F36" s="518"/>
      <c r="G36" s="518"/>
      <c r="H36" s="518"/>
      <c r="I36" s="518"/>
      <c r="J36" s="517"/>
    </row>
    <row r="37" spans="1:10" ht="17.100000000000001" customHeight="1" thickTop="1" thickBot="1" x14ac:dyDescent="0.25">
      <c r="A37" s="524"/>
      <c r="B37" s="502"/>
      <c r="C37" s="134"/>
      <c r="D37" s="134"/>
      <c r="E37" s="134"/>
      <c r="F37" s="134"/>
      <c r="G37" s="134"/>
      <c r="H37" s="134"/>
      <c r="I37" s="137" t="str">
        <f>IF(H37=0,"",E37/H37)</f>
        <v/>
      </c>
      <c r="J37" s="140" t="str">
        <f>IF(H37=0,"",IF(I37&gt;1.6,"Extreme",IF(I37&gt;=1.2,"Very High",IF(I37&gt;=1.15,"High",IF(I37&gt;=1.06,"Moderate",IF(I37&gt;=0.8,"Low",IF(I37&lt;0.8,"Very Low")))))))</f>
        <v/>
      </c>
    </row>
    <row r="38" spans="1:10" ht="13.5" customHeight="1" thickTop="1" x14ac:dyDescent="0.2">
      <c r="A38" s="522" t="s">
        <v>180</v>
      </c>
      <c r="B38" s="500">
        <v>-7</v>
      </c>
      <c r="C38" s="532" t="s">
        <v>181</v>
      </c>
      <c r="D38" s="533"/>
      <c r="E38" s="515" t="s">
        <v>162</v>
      </c>
      <c r="F38" s="101"/>
      <c r="G38" s="97"/>
      <c r="H38" s="97"/>
      <c r="I38" s="97"/>
      <c r="J38" s="98"/>
    </row>
    <row r="39" spans="1:10" ht="12.75" customHeight="1" x14ac:dyDescent="0.2">
      <c r="A39" s="523"/>
      <c r="B39" s="501"/>
      <c r="C39" s="534"/>
      <c r="D39" s="535"/>
      <c r="E39" s="516"/>
      <c r="F39" s="101"/>
      <c r="G39" s="97"/>
      <c r="H39" s="97"/>
      <c r="I39" s="97"/>
      <c r="J39" s="98"/>
    </row>
    <row r="40" spans="1:10" ht="13.5" customHeight="1" thickBot="1" x14ac:dyDescent="0.25">
      <c r="A40" s="523"/>
      <c r="B40" s="501"/>
      <c r="C40" s="536"/>
      <c r="D40" s="537"/>
      <c r="E40" s="517"/>
      <c r="F40" s="101"/>
      <c r="G40" s="97"/>
      <c r="H40" s="97"/>
      <c r="I40" s="97"/>
      <c r="J40" s="98"/>
    </row>
    <row r="41" spans="1:10" ht="17.100000000000001" customHeight="1" thickTop="1" thickBot="1" x14ac:dyDescent="0.25">
      <c r="A41" s="524"/>
      <c r="B41" s="502"/>
      <c r="C41" s="538"/>
      <c r="D41" s="539"/>
      <c r="E41" s="140" t="str">
        <f>IF(C41=0,"",IF(C41&gt;2.4,"Extreme",IF(C41&gt;=2.01,"Very High",IF(C41&gt;=1.61,"High",IF(C41&gt;=1.01,"Moderate",IF(C41&gt;=0.5,"Low",IF(C41&lt;0.5,"Very Low")))))))</f>
        <v/>
      </c>
      <c r="F41" s="102"/>
      <c r="G41" s="97"/>
      <c r="H41" s="97"/>
      <c r="I41" s="97"/>
      <c r="J41" s="98"/>
    </row>
    <row r="42" spans="1:10" ht="6.75" customHeight="1" thickTop="1" thickBot="1" x14ac:dyDescent="0.25">
      <c r="A42" s="103"/>
      <c r="B42" s="104"/>
      <c r="C42" s="105"/>
      <c r="D42" s="105"/>
      <c r="E42" s="105"/>
      <c r="F42" s="106"/>
      <c r="G42" s="97"/>
      <c r="H42" s="97"/>
      <c r="I42" s="97"/>
      <c r="J42" s="98"/>
    </row>
    <row r="43" spans="1:10" ht="15.75" thickTop="1" x14ac:dyDescent="0.25">
      <c r="A43" s="553" t="s">
        <v>182</v>
      </c>
      <c r="B43" s="554"/>
      <c r="C43" s="554"/>
      <c r="D43" s="554"/>
      <c r="E43" s="554"/>
      <c r="F43" s="554"/>
      <c r="G43" s="554"/>
      <c r="H43" s="554"/>
      <c r="I43" s="554"/>
      <c r="J43" s="555"/>
    </row>
    <row r="44" spans="1:10" ht="12.75" customHeight="1" x14ac:dyDescent="0.2">
      <c r="A44" s="556" t="s">
        <v>183</v>
      </c>
      <c r="B44" s="557"/>
      <c r="C44" s="558"/>
      <c r="D44" s="562" t="s">
        <v>184</v>
      </c>
      <c r="E44" s="563"/>
      <c r="F44" s="563"/>
      <c r="G44" s="563"/>
      <c r="H44" s="563"/>
      <c r="I44" s="563"/>
      <c r="J44" s="564"/>
    </row>
    <row r="45" spans="1:10" x14ac:dyDescent="0.2">
      <c r="A45" s="559"/>
      <c r="B45" s="560"/>
      <c r="C45" s="561"/>
      <c r="D45" s="107">
        <v>-1</v>
      </c>
      <c r="E45" s="108">
        <v>-2</v>
      </c>
      <c r="F45" s="108">
        <v>-3</v>
      </c>
      <c r="G45" s="108">
        <v>-4</v>
      </c>
      <c r="H45" s="108">
        <v>-5</v>
      </c>
      <c r="I45" s="108">
        <v>-6</v>
      </c>
      <c r="J45" s="108">
        <v>-7</v>
      </c>
    </row>
    <row r="46" spans="1:10" ht="15" customHeight="1" x14ac:dyDescent="0.2">
      <c r="A46" s="565" t="s">
        <v>37</v>
      </c>
      <c r="B46" s="566"/>
      <c r="C46" s="567"/>
      <c r="D46" s="109" t="s">
        <v>185</v>
      </c>
      <c r="E46" s="110" t="s">
        <v>186</v>
      </c>
      <c r="F46" s="110" t="s">
        <v>187</v>
      </c>
      <c r="G46" s="110" t="s">
        <v>188</v>
      </c>
      <c r="H46" s="110" t="s">
        <v>189</v>
      </c>
      <c r="I46" s="110" t="s">
        <v>190</v>
      </c>
      <c r="J46" s="111" t="s">
        <v>191</v>
      </c>
    </row>
    <row r="47" spans="1:10" ht="15" customHeight="1" x14ac:dyDescent="0.2">
      <c r="A47" s="542" t="s">
        <v>38</v>
      </c>
      <c r="B47" s="543"/>
      <c r="C47" s="544"/>
      <c r="D47" s="112" t="s">
        <v>185</v>
      </c>
      <c r="E47" s="113" t="s">
        <v>192</v>
      </c>
      <c r="F47" s="113" t="s">
        <v>193</v>
      </c>
      <c r="G47" s="113" t="s">
        <v>194</v>
      </c>
      <c r="H47" s="113" t="s">
        <v>195</v>
      </c>
      <c r="I47" s="113" t="s">
        <v>196</v>
      </c>
      <c r="J47" s="114" t="s">
        <v>197</v>
      </c>
    </row>
    <row r="48" spans="1:10" ht="15" customHeight="1" x14ac:dyDescent="0.2">
      <c r="A48" s="542" t="s">
        <v>39</v>
      </c>
      <c r="B48" s="543"/>
      <c r="C48" s="544"/>
      <c r="D48" s="112" t="s">
        <v>185</v>
      </c>
      <c r="E48" s="113" t="s">
        <v>198</v>
      </c>
      <c r="F48" s="113" t="s">
        <v>194</v>
      </c>
      <c r="G48" s="113" t="s">
        <v>199</v>
      </c>
      <c r="H48" s="113" t="s">
        <v>200</v>
      </c>
      <c r="I48" s="113" t="s">
        <v>201</v>
      </c>
      <c r="J48" s="114" t="s">
        <v>202</v>
      </c>
    </row>
    <row r="49" spans="1:10" ht="15" customHeight="1" x14ac:dyDescent="0.2">
      <c r="A49" s="542" t="s">
        <v>40</v>
      </c>
      <c r="B49" s="543"/>
      <c r="C49" s="544"/>
      <c r="D49" s="115" t="s">
        <v>203</v>
      </c>
      <c r="E49" s="113" t="s">
        <v>204</v>
      </c>
      <c r="F49" s="113" t="s">
        <v>199</v>
      </c>
      <c r="G49" s="113" t="s">
        <v>205</v>
      </c>
      <c r="H49" s="113" t="s">
        <v>206</v>
      </c>
      <c r="I49" s="113" t="s">
        <v>207</v>
      </c>
      <c r="J49" s="114" t="s">
        <v>208</v>
      </c>
    </row>
    <row r="50" spans="1:10" ht="15" customHeight="1" x14ac:dyDescent="0.2">
      <c r="A50" s="542" t="s">
        <v>41</v>
      </c>
      <c r="B50" s="543"/>
      <c r="C50" s="544"/>
      <c r="D50" s="116">
        <v>-1</v>
      </c>
      <c r="E50" s="113" t="s">
        <v>209</v>
      </c>
      <c r="F50" s="113" t="s">
        <v>205</v>
      </c>
      <c r="G50" s="113" t="s">
        <v>210</v>
      </c>
      <c r="H50" s="113" t="s">
        <v>211</v>
      </c>
      <c r="I50" s="113" t="s">
        <v>212</v>
      </c>
      <c r="J50" s="114" t="s">
        <v>213</v>
      </c>
    </row>
    <row r="51" spans="1:10" ht="15" customHeight="1" x14ac:dyDescent="0.2">
      <c r="A51" s="545" t="s">
        <v>42</v>
      </c>
      <c r="B51" s="546"/>
      <c r="C51" s="547"/>
      <c r="D51" s="117" t="s">
        <v>214</v>
      </c>
      <c r="E51" s="118" t="s">
        <v>215</v>
      </c>
      <c r="F51" s="118" t="s">
        <v>216</v>
      </c>
      <c r="G51" s="118" t="s">
        <v>217</v>
      </c>
      <c r="H51" s="118" t="s">
        <v>186</v>
      </c>
      <c r="I51" s="118" t="s">
        <v>218</v>
      </c>
      <c r="J51" s="119" t="s">
        <v>219</v>
      </c>
    </row>
    <row r="52" spans="1:10" ht="24.75" customHeight="1" thickBot="1" x14ac:dyDescent="0.25">
      <c r="A52" s="120"/>
      <c r="B52" s="120"/>
      <c r="C52" s="120"/>
      <c r="D52" s="548" t="s">
        <v>220</v>
      </c>
      <c r="E52" s="549"/>
      <c r="F52" s="549"/>
      <c r="G52" s="549"/>
      <c r="H52" s="550"/>
      <c r="I52" s="551" t="str">
        <f>IF(ISNUMBER(C20),F20,IF(ISNUMBER(C24),F24,IF(ISNUMBER(I21),H24,IF(ISNUMBER(C28),F28,IF(ISNUMBER(C32),F32,IF(ISNUMBER(C37),J37,IF(ISNUMBER(C41),E41," ")))))))</f>
        <v xml:space="preserve"> </v>
      </c>
      <c r="J52" s="552"/>
    </row>
    <row r="53" spans="1:10" x14ac:dyDescent="0.2">
      <c r="A53" s="121"/>
      <c r="B53" s="121"/>
      <c r="C53" s="121"/>
      <c r="D53" s="121"/>
      <c r="E53" s="121"/>
      <c r="F53" s="121"/>
      <c r="G53" s="121"/>
      <c r="H53" s="121"/>
      <c r="I53" s="121"/>
      <c r="J53" s="121"/>
    </row>
    <row r="54" spans="1:10" x14ac:dyDescent="0.2">
      <c r="A54" s="121"/>
      <c r="B54" s="121"/>
      <c r="C54" s="121"/>
      <c r="D54" s="121"/>
      <c r="E54" s="121"/>
      <c r="F54" s="121"/>
      <c r="G54" s="121"/>
      <c r="H54" s="121"/>
      <c r="I54" s="121"/>
      <c r="J54" s="121"/>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55"/>
  <sheetViews>
    <sheetView workbookViewId="0">
      <selection sqref="A1:BH1"/>
    </sheetView>
  </sheetViews>
  <sheetFormatPr defaultColWidth="2.7109375" defaultRowHeight="12.75" customHeight="1" x14ac:dyDescent="0.25"/>
  <cols>
    <col min="1" max="5" width="2.7109375" style="18" customWidth="1"/>
    <col min="6" max="11" width="2.7109375" style="19" customWidth="1"/>
    <col min="12" max="28" width="2.7109375" style="18" customWidth="1"/>
    <col min="29" max="30" width="2.7109375" style="19" customWidth="1"/>
    <col min="31" max="33" width="2.7109375" style="18" customWidth="1"/>
    <col min="34" max="34" width="2.85546875" style="18" customWidth="1"/>
    <col min="35" max="40" width="2.7109375" style="18" customWidth="1"/>
    <col min="41" max="41" width="3.140625" style="19" customWidth="1"/>
    <col min="42" max="42" width="3.28515625" style="19" customWidth="1"/>
    <col min="43" max="44" width="2.7109375" style="19" customWidth="1"/>
    <col min="45" max="61" width="2.7109375" style="18" customWidth="1"/>
    <col min="62" max="62" width="2.7109375" style="20" customWidth="1"/>
    <col min="63" max="256" width="2.7109375" style="18"/>
    <col min="257" max="289" width="2.7109375" style="18" customWidth="1"/>
    <col min="290" max="290" width="2.85546875" style="18" customWidth="1"/>
    <col min="291" max="296" width="2.7109375" style="18" customWidth="1"/>
    <col min="297" max="297" width="3.140625" style="18" customWidth="1"/>
    <col min="298" max="298" width="3.28515625" style="18" customWidth="1"/>
    <col min="299" max="318" width="2.7109375" style="18" customWidth="1"/>
    <col min="319" max="512" width="2.7109375" style="18"/>
    <col min="513" max="545" width="2.7109375" style="18" customWidth="1"/>
    <col min="546" max="546" width="2.85546875" style="18" customWidth="1"/>
    <col min="547" max="552" width="2.7109375" style="18" customWidth="1"/>
    <col min="553" max="553" width="3.140625" style="18" customWidth="1"/>
    <col min="554" max="554" width="3.28515625" style="18" customWidth="1"/>
    <col min="555" max="574" width="2.7109375" style="18" customWidth="1"/>
    <col min="575" max="768" width="2.7109375" style="18"/>
    <col min="769" max="801" width="2.7109375" style="18" customWidth="1"/>
    <col min="802" max="802" width="2.85546875" style="18" customWidth="1"/>
    <col min="803" max="808" width="2.7109375" style="18" customWidth="1"/>
    <col min="809" max="809" width="3.140625" style="18" customWidth="1"/>
    <col min="810" max="810" width="3.28515625" style="18" customWidth="1"/>
    <col min="811" max="830" width="2.7109375" style="18" customWidth="1"/>
    <col min="831" max="1024" width="2.7109375" style="18"/>
    <col min="1025" max="1057" width="2.7109375" style="18" customWidth="1"/>
    <col min="1058" max="1058" width="2.85546875" style="18" customWidth="1"/>
    <col min="1059" max="1064" width="2.7109375" style="18" customWidth="1"/>
    <col min="1065" max="1065" width="3.140625" style="18" customWidth="1"/>
    <col min="1066" max="1066" width="3.28515625" style="18" customWidth="1"/>
    <col min="1067" max="1086" width="2.7109375" style="18" customWidth="1"/>
    <col min="1087" max="1280" width="2.7109375" style="18"/>
    <col min="1281" max="1313" width="2.7109375" style="18" customWidth="1"/>
    <col min="1314" max="1314" width="2.85546875" style="18" customWidth="1"/>
    <col min="1315" max="1320" width="2.7109375" style="18" customWidth="1"/>
    <col min="1321" max="1321" width="3.140625" style="18" customWidth="1"/>
    <col min="1322" max="1322" width="3.28515625" style="18" customWidth="1"/>
    <col min="1323" max="1342" width="2.7109375" style="18" customWidth="1"/>
    <col min="1343" max="1536" width="2.7109375" style="18"/>
    <col min="1537" max="1569" width="2.7109375" style="18" customWidth="1"/>
    <col min="1570" max="1570" width="2.85546875" style="18" customWidth="1"/>
    <col min="1571" max="1576" width="2.7109375" style="18" customWidth="1"/>
    <col min="1577" max="1577" width="3.140625" style="18" customWidth="1"/>
    <col min="1578" max="1578" width="3.28515625" style="18" customWidth="1"/>
    <col min="1579" max="1598" width="2.7109375" style="18" customWidth="1"/>
    <col min="1599" max="1792" width="2.7109375" style="18"/>
    <col min="1793" max="1825" width="2.7109375" style="18" customWidth="1"/>
    <col min="1826" max="1826" width="2.85546875" style="18" customWidth="1"/>
    <col min="1827" max="1832" width="2.7109375" style="18" customWidth="1"/>
    <col min="1833" max="1833" width="3.140625" style="18" customWidth="1"/>
    <col min="1834" max="1834" width="3.28515625" style="18" customWidth="1"/>
    <col min="1835" max="1854" width="2.7109375" style="18" customWidth="1"/>
    <col min="1855" max="2048" width="2.7109375" style="18"/>
    <col min="2049" max="2081" width="2.7109375" style="18" customWidth="1"/>
    <col min="2082" max="2082" width="2.85546875" style="18" customWidth="1"/>
    <col min="2083" max="2088" width="2.7109375" style="18" customWidth="1"/>
    <col min="2089" max="2089" width="3.140625" style="18" customWidth="1"/>
    <col min="2090" max="2090" width="3.28515625" style="18" customWidth="1"/>
    <col min="2091" max="2110" width="2.7109375" style="18" customWidth="1"/>
    <col min="2111" max="2304" width="2.7109375" style="18"/>
    <col min="2305" max="2337" width="2.7109375" style="18" customWidth="1"/>
    <col min="2338" max="2338" width="2.85546875" style="18" customWidth="1"/>
    <col min="2339" max="2344" width="2.7109375" style="18" customWidth="1"/>
    <col min="2345" max="2345" width="3.140625" style="18" customWidth="1"/>
    <col min="2346" max="2346" width="3.28515625" style="18" customWidth="1"/>
    <col min="2347" max="2366" width="2.7109375" style="18" customWidth="1"/>
    <col min="2367" max="2560" width="2.7109375" style="18"/>
    <col min="2561" max="2593" width="2.7109375" style="18" customWidth="1"/>
    <col min="2594" max="2594" width="2.85546875" style="18" customWidth="1"/>
    <col min="2595" max="2600" width="2.7109375" style="18" customWidth="1"/>
    <col min="2601" max="2601" width="3.140625" style="18" customWidth="1"/>
    <col min="2602" max="2602" width="3.28515625" style="18" customWidth="1"/>
    <col min="2603" max="2622" width="2.7109375" style="18" customWidth="1"/>
    <col min="2623" max="2816" width="2.7109375" style="18"/>
    <col min="2817" max="2849" width="2.7109375" style="18" customWidth="1"/>
    <col min="2850" max="2850" width="2.85546875" style="18" customWidth="1"/>
    <col min="2851" max="2856" width="2.7109375" style="18" customWidth="1"/>
    <col min="2857" max="2857" width="3.140625" style="18" customWidth="1"/>
    <col min="2858" max="2858" width="3.28515625" style="18" customWidth="1"/>
    <col min="2859" max="2878" width="2.7109375" style="18" customWidth="1"/>
    <col min="2879" max="3072" width="2.7109375" style="18"/>
    <col min="3073" max="3105" width="2.7109375" style="18" customWidth="1"/>
    <col min="3106" max="3106" width="2.85546875" style="18" customWidth="1"/>
    <col min="3107" max="3112" width="2.7109375" style="18" customWidth="1"/>
    <col min="3113" max="3113" width="3.140625" style="18" customWidth="1"/>
    <col min="3114" max="3114" width="3.28515625" style="18" customWidth="1"/>
    <col min="3115" max="3134" width="2.7109375" style="18" customWidth="1"/>
    <col min="3135" max="3328" width="2.7109375" style="18"/>
    <col min="3329" max="3361" width="2.7109375" style="18" customWidth="1"/>
    <col min="3362" max="3362" width="2.85546875" style="18" customWidth="1"/>
    <col min="3363" max="3368" width="2.7109375" style="18" customWidth="1"/>
    <col min="3369" max="3369" width="3.140625" style="18" customWidth="1"/>
    <col min="3370" max="3370" width="3.28515625" style="18" customWidth="1"/>
    <col min="3371" max="3390" width="2.7109375" style="18" customWidth="1"/>
    <col min="3391" max="3584" width="2.7109375" style="18"/>
    <col min="3585" max="3617" width="2.7109375" style="18" customWidth="1"/>
    <col min="3618" max="3618" width="2.85546875" style="18" customWidth="1"/>
    <col min="3619" max="3624" width="2.7109375" style="18" customWidth="1"/>
    <col min="3625" max="3625" width="3.140625" style="18" customWidth="1"/>
    <col min="3626" max="3626" width="3.28515625" style="18" customWidth="1"/>
    <col min="3627" max="3646" width="2.7109375" style="18" customWidth="1"/>
    <col min="3647" max="3840" width="2.7109375" style="18"/>
    <col min="3841" max="3873" width="2.7109375" style="18" customWidth="1"/>
    <col min="3874" max="3874" width="2.85546875" style="18" customWidth="1"/>
    <col min="3875" max="3880" width="2.7109375" style="18" customWidth="1"/>
    <col min="3881" max="3881" width="3.140625" style="18" customWidth="1"/>
    <col min="3882" max="3882" width="3.28515625" style="18" customWidth="1"/>
    <col min="3883" max="3902" width="2.7109375" style="18" customWidth="1"/>
    <col min="3903" max="4096" width="2.7109375" style="18"/>
    <col min="4097" max="4129" width="2.7109375" style="18" customWidth="1"/>
    <col min="4130" max="4130" width="2.85546875" style="18" customWidth="1"/>
    <col min="4131" max="4136" width="2.7109375" style="18" customWidth="1"/>
    <col min="4137" max="4137" width="3.140625" style="18" customWidth="1"/>
    <col min="4138" max="4138" width="3.28515625" style="18" customWidth="1"/>
    <col min="4139" max="4158" width="2.7109375" style="18" customWidth="1"/>
    <col min="4159" max="4352" width="2.7109375" style="18"/>
    <col min="4353" max="4385" width="2.7109375" style="18" customWidth="1"/>
    <col min="4386" max="4386" width="2.85546875" style="18" customWidth="1"/>
    <col min="4387" max="4392" width="2.7109375" style="18" customWidth="1"/>
    <col min="4393" max="4393" width="3.140625" style="18" customWidth="1"/>
    <col min="4394" max="4394" width="3.28515625" style="18" customWidth="1"/>
    <col min="4395" max="4414" width="2.7109375" style="18" customWidth="1"/>
    <col min="4415" max="4608" width="2.7109375" style="18"/>
    <col min="4609" max="4641" width="2.7109375" style="18" customWidth="1"/>
    <col min="4642" max="4642" width="2.85546875" style="18" customWidth="1"/>
    <col min="4643" max="4648" width="2.7109375" style="18" customWidth="1"/>
    <col min="4649" max="4649" width="3.140625" style="18" customWidth="1"/>
    <col min="4650" max="4650" width="3.28515625" style="18" customWidth="1"/>
    <col min="4651" max="4670" width="2.7109375" style="18" customWidth="1"/>
    <col min="4671" max="4864" width="2.7109375" style="18"/>
    <col min="4865" max="4897" width="2.7109375" style="18" customWidth="1"/>
    <col min="4898" max="4898" width="2.85546875" style="18" customWidth="1"/>
    <col min="4899" max="4904" width="2.7109375" style="18" customWidth="1"/>
    <col min="4905" max="4905" width="3.140625" style="18" customWidth="1"/>
    <col min="4906" max="4906" width="3.28515625" style="18" customWidth="1"/>
    <col min="4907" max="4926" width="2.7109375" style="18" customWidth="1"/>
    <col min="4927" max="5120" width="2.7109375" style="18"/>
    <col min="5121" max="5153" width="2.7109375" style="18" customWidth="1"/>
    <col min="5154" max="5154" width="2.85546875" style="18" customWidth="1"/>
    <col min="5155" max="5160" width="2.7109375" style="18" customWidth="1"/>
    <col min="5161" max="5161" width="3.140625" style="18" customWidth="1"/>
    <col min="5162" max="5162" width="3.28515625" style="18" customWidth="1"/>
    <col min="5163" max="5182" width="2.7109375" style="18" customWidth="1"/>
    <col min="5183" max="5376" width="2.7109375" style="18"/>
    <col min="5377" max="5409" width="2.7109375" style="18" customWidth="1"/>
    <col min="5410" max="5410" width="2.85546875" style="18" customWidth="1"/>
    <col min="5411" max="5416" width="2.7109375" style="18" customWidth="1"/>
    <col min="5417" max="5417" width="3.140625" style="18" customWidth="1"/>
    <col min="5418" max="5418" width="3.28515625" style="18" customWidth="1"/>
    <col min="5419" max="5438" width="2.7109375" style="18" customWidth="1"/>
    <col min="5439" max="5632" width="2.7109375" style="18"/>
    <col min="5633" max="5665" width="2.7109375" style="18" customWidth="1"/>
    <col min="5666" max="5666" width="2.85546875" style="18" customWidth="1"/>
    <col min="5667" max="5672" width="2.7109375" style="18" customWidth="1"/>
    <col min="5673" max="5673" width="3.140625" style="18" customWidth="1"/>
    <col min="5674" max="5674" width="3.28515625" style="18" customWidth="1"/>
    <col min="5675" max="5694" width="2.7109375" style="18" customWidth="1"/>
    <col min="5695" max="5888" width="2.7109375" style="18"/>
    <col min="5889" max="5921" width="2.7109375" style="18" customWidth="1"/>
    <col min="5922" max="5922" width="2.85546875" style="18" customWidth="1"/>
    <col min="5923" max="5928" width="2.7109375" style="18" customWidth="1"/>
    <col min="5929" max="5929" width="3.140625" style="18" customWidth="1"/>
    <col min="5930" max="5930" width="3.28515625" style="18" customWidth="1"/>
    <col min="5931" max="5950" width="2.7109375" style="18" customWidth="1"/>
    <col min="5951" max="6144" width="2.7109375" style="18"/>
    <col min="6145" max="6177" width="2.7109375" style="18" customWidth="1"/>
    <col min="6178" max="6178" width="2.85546875" style="18" customWidth="1"/>
    <col min="6179" max="6184" width="2.7109375" style="18" customWidth="1"/>
    <col min="6185" max="6185" width="3.140625" style="18" customWidth="1"/>
    <col min="6186" max="6186" width="3.28515625" style="18" customWidth="1"/>
    <col min="6187" max="6206" width="2.7109375" style="18" customWidth="1"/>
    <col min="6207" max="6400" width="2.7109375" style="18"/>
    <col min="6401" max="6433" width="2.7109375" style="18" customWidth="1"/>
    <col min="6434" max="6434" width="2.85546875" style="18" customWidth="1"/>
    <col min="6435" max="6440" width="2.7109375" style="18" customWidth="1"/>
    <col min="6441" max="6441" width="3.140625" style="18" customWidth="1"/>
    <col min="6442" max="6442" width="3.28515625" style="18" customWidth="1"/>
    <col min="6443" max="6462" width="2.7109375" style="18" customWidth="1"/>
    <col min="6463" max="6656" width="2.7109375" style="18"/>
    <col min="6657" max="6689" width="2.7109375" style="18" customWidth="1"/>
    <col min="6690" max="6690" width="2.85546875" style="18" customWidth="1"/>
    <col min="6691" max="6696" width="2.7109375" style="18" customWidth="1"/>
    <col min="6697" max="6697" width="3.140625" style="18" customWidth="1"/>
    <col min="6698" max="6698" width="3.28515625" style="18" customWidth="1"/>
    <col min="6699" max="6718" width="2.7109375" style="18" customWidth="1"/>
    <col min="6719" max="6912" width="2.7109375" style="18"/>
    <col min="6913" max="6945" width="2.7109375" style="18" customWidth="1"/>
    <col min="6946" max="6946" width="2.85546875" style="18" customWidth="1"/>
    <col min="6947" max="6952" width="2.7109375" style="18" customWidth="1"/>
    <col min="6953" max="6953" width="3.140625" style="18" customWidth="1"/>
    <col min="6954" max="6954" width="3.28515625" style="18" customWidth="1"/>
    <col min="6955" max="6974" width="2.7109375" style="18" customWidth="1"/>
    <col min="6975" max="7168" width="2.7109375" style="18"/>
    <col min="7169" max="7201" width="2.7109375" style="18" customWidth="1"/>
    <col min="7202" max="7202" width="2.85546875" style="18" customWidth="1"/>
    <col min="7203" max="7208" width="2.7109375" style="18" customWidth="1"/>
    <col min="7209" max="7209" width="3.140625" style="18" customWidth="1"/>
    <col min="7210" max="7210" width="3.28515625" style="18" customWidth="1"/>
    <col min="7211" max="7230" width="2.7109375" style="18" customWidth="1"/>
    <col min="7231" max="7424" width="2.7109375" style="18"/>
    <col min="7425" max="7457" width="2.7109375" style="18" customWidth="1"/>
    <col min="7458" max="7458" width="2.85546875" style="18" customWidth="1"/>
    <col min="7459" max="7464" width="2.7109375" style="18" customWidth="1"/>
    <col min="7465" max="7465" width="3.140625" style="18" customWidth="1"/>
    <col min="7466" max="7466" width="3.28515625" style="18" customWidth="1"/>
    <col min="7467" max="7486" width="2.7109375" style="18" customWidth="1"/>
    <col min="7487" max="7680" width="2.7109375" style="18"/>
    <col min="7681" max="7713" width="2.7109375" style="18" customWidth="1"/>
    <col min="7714" max="7714" width="2.85546875" style="18" customWidth="1"/>
    <col min="7715" max="7720" width="2.7109375" style="18" customWidth="1"/>
    <col min="7721" max="7721" width="3.140625" style="18" customWidth="1"/>
    <col min="7722" max="7722" width="3.28515625" style="18" customWidth="1"/>
    <col min="7723" max="7742" width="2.7109375" style="18" customWidth="1"/>
    <col min="7743" max="7936" width="2.7109375" style="18"/>
    <col min="7937" max="7969" width="2.7109375" style="18" customWidth="1"/>
    <col min="7970" max="7970" width="2.85546875" style="18" customWidth="1"/>
    <col min="7971" max="7976" width="2.7109375" style="18" customWidth="1"/>
    <col min="7977" max="7977" width="3.140625" style="18" customWidth="1"/>
    <col min="7978" max="7978" width="3.28515625" style="18" customWidth="1"/>
    <col min="7979" max="7998" width="2.7109375" style="18" customWidth="1"/>
    <col min="7999" max="8192" width="2.7109375" style="18"/>
    <col min="8193" max="8225" width="2.7109375" style="18" customWidth="1"/>
    <col min="8226" max="8226" width="2.85546875" style="18" customWidth="1"/>
    <col min="8227" max="8232" width="2.7109375" style="18" customWidth="1"/>
    <col min="8233" max="8233" width="3.140625" style="18" customWidth="1"/>
    <col min="8234" max="8234" width="3.28515625" style="18" customWidth="1"/>
    <col min="8235" max="8254" width="2.7109375" style="18" customWidth="1"/>
    <col min="8255" max="8448" width="2.7109375" style="18"/>
    <col min="8449" max="8481" width="2.7109375" style="18" customWidth="1"/>
    <col min="8482" max="8482" width="2.85546875" style="18" customWidth="1"/>
    <col min="8483" max="8488" width="2.7109375" style="18" customWidth="1"/>
    <col min="8489" max="8489" width="3.140625" style="18" customWidth="1"/>
    <col min="8490" max="8490" width="3.28515625" style="18" customWidth="1"/>
    <col min="8491" max="8510" width="2.7109375" style="18" customWidth="1"/>
    <col min="8511" max="8704" width="2.7109375" style="18"/>
    <col min="8705" max="8737" width="2.7109375" style="18" customWidth="1"/>
    <col min="8738" max="8738" width="2.85546875" style="18" customWidth="1"/>
    <col min="8739" max="8744" width="2.7109375" style="18" customWidth="1"/>
    <col min="8745" max="8745" width="3.140625" style="18" customWidth="1"/>
    <col min="8746" max="8746" width="3.28515625" style="18" customWidth="1"/>
    <col min="8747" max="8766" width="2.7109375" style="18" customWidth="1"/>
    <col min="8767" max="8960" width="2.7109375" style="18"/>
    <col min="8961" max="8993" width="2.7109375" style="18" customWidth="1"/>
    <col min="8994" max="8994" width="2.85546875" style="18" customWidth="1"/>
    <col min="8995" max="9000" width="2.7109375" style="18" customWidth="1"/>
    <col min="9001" max="9001" width="3.140625" style="18" customWidth="1"/>
    <col min="9002" max="9002" width="3.28515625" style="18" customWidth="1"/>
    <col min="9003" max="9022" width="2.7109375" style="18" customWidth="1"/>
    <col min="9023" max="9216" width="2.7109375" style="18"/>
    <col min="9217" max="9249" width="2.7109375" style="18" customWidth="1"/>
    <col min="9250" max="9250" width="2.85546875" style="18" customWidth="1"/>
    <col min="9251" max="9256" width="2.7109375" style="18" customWidth="1"/>
    <col min="9257" max="9257" width="3.140625" style="18" customWidth="1"/>
    <col min="9258" max="9258" width="3.28515625" style="18" customWidth="1"/>
    <col min="9259" max="9278" width="2.7109375" style="18" customWidth="1"/>
    <col min="9279" max="9472" width="2.7109375" style="18"/>
    <col min="9473" max="9505" width="2.7109375" style="18" customWidth="1"/>
    <col min="9506" max="9506" width="2.85546875" style="18" customWidth="1"/>
    <col min="9507" max="9512" width="2.7109375" style="18" customWidth="1"/>
    <col min="9513" max="9513" width="3.140625" style="18" customWidth="1"/>
    <col min="9514" max="9514" width="3.28515625" style="18" customWidth="1"/>
    <col min="9515" max="9534" width="2.7109375" style="18" customWidth="1"/>
    <col min="9535" max="9728" width="2.7109375" style="18"/>
    <col min="9729" max="9761" width="2.7109375" style="18" customWidth="1"/>
    <col min="9762" max="9762" width="2.85546875" style="18" customWidth="1"/>
    <col min="9763" max="9768" width="2.7109375" style="18" customWidth="1"/>
    <col min="9769" max="9769" width="3.140625" style="18" customWidth="1"/>
    <col min="9770" max="9770" width="3.28515625" style="18" customWidth="1"/>
    <col min="9771" max="9790" width="2.7109375" style="18" customWidth="1"/>
    <col min="9791" max="9984" width="2.7109375" style="18"/>
    <col min="9985" max="10017" width="2.7109375" style="18" customWidth="1"/>
    <col min="10018" max="10018" width="2.85546875" style="18" customWidth="1"/>
    <col min="10019" max="10024" width="2.7109375" style="18" customWidth="1"/>
    <col min="10025" max="10025" width="3.140625" style="18" customWidth="1"/>
    <col min="10026" max="10026" width="3.28515625" style="18" customWidth="1"/>
    <col min="10027" max="10046" width="2.7109375" style="18" customWidth="1"/>
    <col min="10047" max="10240" width="2.7109375" style="18"/>
    <col min="10241" max="10273" width="2.7109375" style="18" customWidth="1"/>
    <col min="10274" max="10274" width="2.85546875" style="18" customWidth="1"/>
    <col min="10275" max="10280" width="2.7109375" style="18" customWidth="1"/>
    <col min="10281" max="10281" width="3.140625" style="18" customWidth="1"/>
    <col min="10282" max="10282" width="3.28515625" style="18" customWidth="1"/>
    <col min="10283" max="10302" width="2.7109375" style="18" customWidth="1"/>
    <col min="10303" max="10496" width="2.7109375" style="18"/>
    <col min="10497" max="10529" width="2.7109375" style="18" customWidth="1"/>
    <col min="10530" max="10530" width="2.85546875" style="18" customWidth="1"/>
    <col min="10531" max="10536" width="2.7109375" style="18" customWidth="1"/>
    <col min="10537" max="10537" width="3.140625" style="18" customWidth="1"/>
    <col min="10538" max="10538" width="3.28515625" style="18" customWidth="1"/>
    <col min="10539" max="10558" width="2.7109375" style="18" customWidth="1"/>
    <col min="10559" max="10752" width="2.7109375" style="18"/>
    <col min="10753" max="10785" width="2.7109375" style="18" customWidth="1"/>
    <col min="10786" max="10786" width="2.85546875" style="18" customWidth="1"/>
    <col min="10787" max="10792" width="2.7109375" style="18" customWidth="1"/>
    <col min="10793" max="10793" width="3.140625" style="18" customWidth="1"/>
    <col min="10794" max="10794" width="3.28515625" style="18" customWidth="1"/>
    <col min="10795" max="10814" width="2.7109375" style="18" customWidth="1"/>
    <col min="10815" max="11008" width="2.7109375" style="18"/>
    <col min="11009" max="11041" width="2.7109375" style="18" customWidth="1"/>
    <col min="11042" max="11042" width="2.85546875" style="18" customWidth="1"/>
    <col min="11043" max="11048" width="2.7109375" style="18" customWidth="1"/>
    <col min="11049" max="11049" width="3.140625" style="18" customWidth="1"/>
    <col min="11050" max="11050" width="3.28515625" style="18" customWidth="1"/>
    <col min="11051" max="11070" width="2.7109375" style="18" customWidth="1"/>
    <col min="11071" max="11264" width="2.7109375" style="18"/>
    <col min="11265" max="11297" width="2.7109375" style="18" customWidth="1"/>
    <col min="11298" max="11298" width="2.85546875" style="18" customWidth="1"/>
    <col min="11299" max="11304" width="2.7109375" style="18" customWidth="1"/>
    <col min="11305" max="11305" width="3.140625" style="18" customWidth="1"/>
    <col min="11306" max="11306" width="3.28515625" style="18" customWidth="1"/>
    <col min="11307" max="11326" width="2.7109375" style="18" customWidth="1"/>
    <col min="11327" max="11520" width="2.7109375" style="18"/>
    <col min="11521" max="11553" width="2.7109375" style="18" customWidth="1"/>
    <col min="11554" max="11554" width="2.85546875" style="18" customWidth="1"/>
    <col min="11555" max="11560" width="2.7109375" style="18" customWidth="1"/>
    <col min="11561" max="11561" width="3.140625" style="18" customWidth="1"/>
    <col min="11562" max="11562" width="3.28515625" style="18" customWidth="1"/>
    <col min="11563" max="11582" width="2.7109375" style="18" customWidth="1"/>
    <col min="11583" max="11776" width="2.7109375" style="18"/>
    <col min="11777" max="11809" width="2.7109375" style="18" customWidth="1"/>
    <col min="11810" max="11810" width="2.85546875" style="18" customWidth="1"/>
    <col min="11811" max="11816" width="2.7109375" style="18" customWidth="1"/>
    <col min="11817" max="11817" width="3.140625" style="18" customWidth="1"/>
    <col min="11818" max="11818" width="3.28515625" style="18" customWidth="1"/>
    <col min="11819" max="11838" width="2.7109375" style="18" customWidth="1"/>
    <col min="11839" max="12032" width="2.7109375" style="18"/>
    <col min="12033" max="12065" width="2.7109375" style="18" customWidth="1"/>
    <col min="12066" max="12066" width="2.85546875" style="18" customWidth="1"/>
    <col min="12067" max="12072" width="2.7109375" style="18" customWidth="1"/>
    <col min="12073" max="12073" width="3.140625" style="18" customWidth="1"/>
    <col min="12074" max="12074" width="3.28515625" style="18" customWidth="1"/>
    <col min="12075" max="12094" width="2.7109375" style="18" customWidth="1"/>
    <col min="12095" max="12288" width="2.7109375" style="18"/>
    <col min="12289" max="12321" width="2.7109375" style="18" customWidth="1"/>
    <col min="12322" max="12322" width="2.85546875" style="18" customWidth="1"/>
    <col min="12323" max="12328" width="2.7109375" style="18" customWidth="1"/>
    <col min="12329" max="12329" width="3.140625" style="18" customWidth="1"/>
    <col min="12330" max="12330" width="3.28515625" style="18" customWidth="1"/>
    <col min="12331" max="12350" width="2.7109375" style="18" customWidth="1"/>
    <col min="12351" max="12544" width="2.7109375" style="18"/>
    <col min="12545" max="12577" width="2.7109375" style="18" customWidth="1"/>
    <col min="12578" max="12578" width="2.85546875" style="18" customWidth="1"/>
    <col min="12579" max="12584" width="2.7109375" style="18" customWidth="1"/>
    <col min="12585" max="12585" width="3.140625" style="18" customWidth="1"/>
    <col min="12586" max="12586" width="3.28515625" style="18" customWidth="1"/>
    <col min="12587" max="12606" width="2.7109375" style="18" customWidth="1"/>
    <col min="12607" max="12800" width="2.7109375" style="18"/>
    <col min="12801" max="12833" width="2.7109375" style="18" customWidth="1"/>
    <col min="12834" max="12834" width="2.85546875" style="18" customWidth="1"/>
    <col min="12835" max="12840" width="2.7109375" style="18" customWidth="1"/>
    <col min="12841" max="12841" width="3.140625" style="18" customWidth="1"/>
    <col min="12842" max="12842" width="3.28515625" style="18" customWidth="1"/>
    <col min="12843" max="12862" width="2.7109375" style="18" customWidth="1"/>
    <col min="12863" max="13056" width="2.7109375" style="18"/>
    <col min="13057" max="13089" width="2.7109375" style="18" customWidth="1"/>
    <col min="13090" max="13090" width="2.85546875" style="18" customWidth="1"/>
    <col min="13091" max="13096" width="2.7109375" style="18" customWidth="1"/>
    <col min="13097" max="13097" width="3.140625" style="18" customWidth="1"/>
    <col min="13098" max="13098" width="3.28515625" style="18" customWidth="1"/>
    <col min="13099" max="13118" width="2.7109375" style="18" customWidth="1"/>
    <col min="13119" max="13312" width="2.7109375" style="18"/>
    <col min="13313" max="13345" width="2.7109375" style="18" customWidth="1"/>
    <col min="13346" max="13346" width="2.85546875" style="18" customWidth="1"/>
    <col min="13347" max="13352" width="2.7109375" style="18" customWidth="1"/>
    <col min="13353" max="13353" width="3.140625" style="18" customWidth="1"/>
    <col min="13354" max="13354" width="3.28515625" style="18" customWidth="1"/>
    <col min="13355" max="13374" width="2.7109375" style="18" customWidth="1"/>
    <col min="13375" max="13568" width="2.7109375" style="18"/>
    <col min="13569" max="13601" width="2.7109375" style="18" customWidth="1"/>
    <col min="13602" max="13602" width="2.85546875" style="18" customWidth="1"/>
    <col min="13603" max="13608" width="2.7109375" style="18" customWidth="1"/>
    <col min="13609" max="13609" width="3.140625" style="18" customWidth="1"/>
    <col min="13610" max="13610" width="3.28515625" style="18" customWidth="1"/>
    <col min="13611" max="13630" width="2.7109375" style="18" customWidth="1"/>
    <col min="13631" max="13824" width="2.7109375" style="18"/>
    <col min="13825" max="13857" width="2.7109375" style="18" customWidth="1"/>
    <col min="13858" max="13858" width="2.85546875" style="18" customWidth="1"/>
    <col min="13859" max="13864" width="2.7109375" style="18" customWidth="1"/>
    <col min="13865" max="13865" width="3.140625" style="18" customWidth="1"/>
    <col min="13866" max="13866" width="3.28515625" style="18" customWidth="1"/>
    <col min="13867" max="13886" width="2.7109375" style="18" customWidth="1"/>
    <col min="13887" max="14080" width="2.7109375" style="18"/>
    <col min="14081" max="14113" width="2.7109375" style="18" customWidth="1"/>
    <col min="14114" max="14114" width="2.85546875" style="18" customWidth="1"/>
    <col min="14115" max="14120" width="2.7109375" style="18" customWidth="1"/>
    <col min="14121" max="14121" width="3.140625" style="18" customWidth="1"/>
    <col min="14122" max="14122" width="3.28515625" style="18" customWidth="1"/>
    <col min="14123" max="14142" width="2.7109375" style="18" customWidth="1"/>
    <col min="14143" max="14336" width="2.7109375" style="18"/>
    <col min="14337" max="14369" width="2.7109375" style="18" customWidth="1"/>
    <col min="14370" max="14370" width="2.85546875" style="18" customWidth="1"/>
    <col min="14371" max="14376" width="2.7109375" style="18" customWidth="1"/>
    <col min="14377" max="14377" width="3.140625" style="18" customWidth="1"/>
    <col min="14378" max="14378" width="3.28515625" style="18" customWidth="1"/>
    <col min="14379" max="14398" width="2.7109375" style="18" customWidth="1"/>
    <col min="14399" max="14592" width="2.7109375" style="18"/>
    <col min="14593" max="14625" width="2.7109375" style="18" customWidth="1"/>
    <col min="14626" max="14626" width="2.85546875" style="18" customWidth="1"/>
    <col min="14627" max="14632" width="2.7109375" style="18" customWidth="1"/>
    <col min="14633" max="14633" width="3.140625" style="18" customWidth="1"/>
    <col min="14634" max="14634" width="3.28515625" style="18" customWidth="1"/>
    <col min="14635" max="14654" width="2.7109375" style="18" customWidth="1"/>
    <col min="14655" max="14848" width="2.7109375" style="18"/>
    <col min="14849" max="14881" width="2.7109375" style="18" customWidth="1"/>
    <col min="14882" max="14882" width="2.85546875" style="18" customWidth="1"/>
    <col min="14883" max="14888" width="2.7109375" style="18" customWidth="1"/>
    <col min="14889" max="14889" width="3.140625" style="18" customWidth="1"/>
    <col min="14890" max="14890" width="3.28515625" style="18" customWidth="1"/>
    <col min="14891" max="14910" width="2.7109375" style="18" customWidth="1"/>
    <col min="14911" max="15104" width="2.7109375" style="18"/>
    <col min="15105" max="15137" width="2.7109375" style="18" customWidth="1"/>
    <col min="15138" max="15138" width="2.85546875" style="18" customWidth="1"/>
    <col min="15139" max="15144" width="2.7109375" style="18" customWidth="1"/>
    <col min="15145" max="15145" width="3.140625" style="18" customWidth="1"/>
    <col min="15146" max="15146" width="3.28515625" style="18" customWidth="1"/>
    <col min="15147" max="15166" width="2.7109375" style="18" customWidth="1"/>
    <col min="15167" max="15360" width="2.7109375" style="18"/>
    <col min="15361" max="15393" width="2.7109375" style="18" customWidth="1"/>
    <col min="15394" max="15394" width="2.85546875" style="18" customWidth="1"/>
    <col min="15395" max="15400" width="2.7109375" style="18" customWidth="1"/>
    <col min="15401" max="15401" width="3.140625" style="18" customWidth="1"/>
    <col min="15402" max="15402" width="3.28515625" style="18" customWidth="1"/>
    <col min="15403" max="15422" width="2.7109375" style="18" customWidth="1"/>
    <col min="15423" max="15616" width="2.7109375" style="18"/>
    <col min="15617" max="15649" width="2.7109375" style="18" customWidth="1"/>
    <col min="15650" max="15650" width="2.85546875" style="18" customWidth="1"/>
    <col min="15651" max="15656" width="2.7109375" style="18" customWidth="1"/>
    <col min="15657" max="15657" width="3.140625" style="18" customWidth="1"/>
    <col min="15658" max="15658" width="3.28515625" style="18" customWidth="1"/>
    <col min="15659" max="15678" width="2.7109375" style="18" customWidth="1"/>
    <col min="15679" max="15872" width="2.7109375" style="18"/>
    <col min="15873" max="15905" width="2.7109375" style="18" customWidth="1"/>
    <col min="15906" max="15906" width="2.85546875" style="18" customWidth="1"/>
    <col min="15907" max="15912" width="2.7109375" style="18" customWidth="1"/>
    <col min="15913" max="15913" width="3.140625" style="18" customWidth="1"/>
    <col min="15914" max="15914" width="3.28515625" style="18" customWidth="1"/>
    <col min="15915" max="15934" width="2.7109375" style="18" customWidth="1"/>
    <col min="15935" max="16128" width="2.7109375" style="18"/>
    <col min="16129" max="16161" width="2.7109375" style="18" customWidth="1"/>
    <col min="16162" max="16162" width="2.85546875" style="18" customWidth="1"/>
    <col min="16163" max="16168" width="2.7109375" style="18" customWidth="1"/>
    <col min="16169" max="16169" width="3.140625" style="18" customWidth="1"/>
    <col min="16170" max="16170" width="3.28515625" style="18" customWidth="1"/>
    <col min="16171" max="16190" width="2.7109375" style="18" customWidth="1"/>
    <col min="16191" max="16384" width="2.7109375" style="18"/>
  </cols>
  <sheetData>
    <row r="1" spans="1:62" ht="28.5" customHeight="1" x14ac:dyDescent="0.25">
      <c r="A1" s="175" t="s">
        <v>221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2" s="15" customFormat="1" ht="12.75" customHeight="1" x14ac:dyDescent="0.25">
      <c r="A2" s="14" t="s">
        <v>27</v>
      </c>
      <c r="B2" s="14"/>
      <c r="C2" s="14"/>
      <c r="D2" s="14"/>
      <c r="I2" s="14"/>
      <c r="J2" s="14"/>
      <c r="K2" s="14"/>
      <c r="AC2" s="16"/>
      <c r="AD2" s="16"/>
      <c r="AO2" s="16"/>
      <c r="AP2" s="16"/>
      <c r="AQ2" s="16"/>
      <c r="AR2" s="16"/>
      <c r="BJ2" s="17"/>
    </row>
    <row r="3" spans="1:62" ht="12.75" customHeight="1" thickBot="1" x14ac:dyDescent="0.3"/>
    <row r="4" spans="1:62" s="22" customFormat="1" ht="12.75" customHeight="1" x14ac:dyDescent="0.2">
      <c r="A4" s="176" t="s">
        <v>28</v>
      </c>
      <c r="B4" s="200"/>
      <c r="C4" s="200"/>
      <c r="D4" s="200"/>
      <c r="E4" s="201"/>
      <c r="F4" s="202"/>
      <c r="G4" s="203"/>
      <c r="H4" s="203"/>
      <c r="I4" s="203"/>
      <c r="J4" s="203"/>
      <c r="K4" s="203"/>
      <c r="L4" s="203"/>
      <c r="M4" s="203"/>
      <c r="N4" s="203"/>
      <c r="O4" s="203"/>
      <c r="P4" s="203"/>
      <c r="Q4" s="203"/>
      <c r="R4" s="203"/>
      <c r="S4" s="204"/>
      <c r="T4" s="176" t="s">
        <v>29</v>
      </c>
      <c r="U4" s="205"/>
      <c r="V4" s="205"/>
      <c r="W4" s="206"/>
      <c r="X4" s="207"/>
      <c r="Y4" s="208"/>
      <c r="Z4" s="209"/>
      <c r="AA4" s="210"/>
      <c r="AB4" s="176" t="s">
        <v>30</v>
      </c>
      <c r="AC4" s="205"/>
      <c r="AD4" s="211"/>
      <c r="AE4" s="208"/>
      <c r="AF4" s="212"/>
      <c r="AG4" s="213"/>
      <c r="AH4" s="176" t="s">
        <v>31</v>
      </c>
      <c r="AI4" s="177"/>
      <c r="AJ4" s="178"/>
      <c r="AK4" s="179"/>
      <c r="AL4" s="180"/>
      <c r="AM4" s="181"/>
      <c r="AN4" s="182" t="s">
        <v>32</v>
      </c>
      <c r="AO4" s="183"/>
      <c r="AP4" s="183"/>
      <c r="AQ4" s="183"/>
      <c r="AR4" s="183"/>
      <c r="AS4" s="183"/>
      <c r="AT4" s="184"/>
      <c r="AU4" s="188" t="str">
        <f>IF(A12=0,"",SUM(M11:P30))</f>
        <v/>
      </c>
      <c r="AV4" s="189"/>
      <c r="AW4" s="189"/>
      <c r="AX4" s="189"/>
      <c r="AY4" s="189"/>
      <c r="AZ4" s="189"/>
      <c r="BA4" s="189"/>
      <c r="BB4" s="189"/>
      <c r="BC4" s="189"/>
      <c r="BD4" s="189"/>
      <c r="BE4" s="189"/>
      <c r="BF4" s="189"/>
      <c r="BG4" s="189"/>
      <c r="BH4" s="190"/>
      <c r="BI4" s="21"/>
    </row>
    <row r="5" spans="1:62" s="22" customFormat="1" ht="12.75" customHeight="1" x14ac:dyDescent="0.2">
      <c r="A5" s="191" t="s">
        <v>33</v>
      </c>
      <c r="B5" s="192"/>
      <c r="C5" s="192"/>
      <c r="D5" s="192"/>
      <c r="E5" s="193"/>
      <c r="F5" s="194"/>
      <c r="G5" s="195"/>
      <c r="H5" s="195"/>
      <c r="I5" s="195"/>
      <c r="J5" s="195"/>
      <c r="K5" s="195"/>
      <c r="L5" s="195"/>
      <c r="M5" s="195"/>
      <c r="N5" s="195"/>
      <c r="O5" s="195"/>
      <c r="P5" s="195"/>
      <c r="Q5" s="195"/>
      <c r="R5" s="195"/>
      <c r="S5" s="196"/>
      <c r="T5" s="434" t="s">
        <v>34</v>
      </c>
      <c r="U5" s="435"/>
      <c r="V5" s="435"/>
      <c r="W5" s="435"/>
      <c r="X5" s="436"/>
      <c r="Y5" s="440"/>
      <c r="Z5" s="441"/>
      <c r="AA5" s="441"/>
      <c r="AB5" s="441"/>
      <c r="AC5" s="441"/>
      <c r="AD5" s="441"/>
      <c r="AE5" s="441"/>
      <c r="AF5" s="441"/>
      <c r="AG5" s="441"/>
      <c r="AH5" s="441"/>
      <c r="AI5" s="441"/>
      <c r="AJ5" s="441"/>
      <c r="AK5" s="441"/>
      <c r="AL5" s="441"/>
      <c r="AM5" s="442"/>
      <c r="AN5" s="185"/>
      <c r="AO5" s="186"/>
      <c r="AP5" s="186"/>
      <c r="AQ5" s="186"/>
      <c r="AR5" s="186"/>
      <c r="AS5" s="186"/>
      <c r="AT5" s="187"/>
      <c r="AU5" s="197" t="str">
        <f>IF(A12=0,"",IF(AU4&gt;=46,"Extreme",IF(AU4&gt;=40,"Very High",IF(AU4&gt;=30,"High",IF(AU4&gt;=20,"Moderate",IF(AU4&gt;=10,"Low",IF(AU4&lt;10,"Very Low")))))))</f>
        <v/>
      </c>
      <c r="AV5" s="198"/>
      <c r="AW5" s="198"/>
      <c r="AX5" s="198"/>
      <c r="AY5" s="198"/>
      <c r="AZ5" s="198"/>
      <c r="BA5" s="198"/>
      <c r="BB5" s="198"/>
      <c r="BC5" s="198"/>
      <c r="BD5" s="198"/>
      <c r="BE5" s="198"/>
      <c r="BF5" s="198"/>
      <c r="BG5" s="198"/>
      <c r="BH5" s="199"/>
      <c r="BI5" s="21"/>
    </row>
    <row r="6" spans="1:62" s="22" customFormat="1" ht="12.75" customHeight="1" x14ac:dyDescent="0.2">
      <c r="A6" s="191" t="s">
        <v>35</v>
      </c>
      <c r="B6" s="192"/>
      <c r="C6" s="192"/>
      <c r="D6" s="192"/>
      <c r="E6" s="193"/>
      <c r="F6" s="194"/>
      <c r="G6" s="195"/>
      <c r="H6" s="195"/>
      <c r="I6" s="195"/>
      <c r="J6" s="195"/>
      <c r="K6" s="195"/>
      <c r="L6" s="195"/>
      <c r="M6" s="195"/>
      <c r="N6" s="195"/>
      <c r="O6" s="195"/>
      <c r="P6" s="195"/>
      <c r="Q6" s="195"/>
      <c r="R6" s="195"/>
      <c r="S6" s="196"/>
      <c r="T6" s="437" t="s">
        <v>126</v>
      </c>
      <c r="U6" s="438"/>
      <c r="V6" s="438"/>
      <c r="W6" s="438"/>
      <c r="X6" s="439"/>
      <c r="Y6" s="443"/>
      <c r="Z6" s="444"/>
      <c r="AA6" s="444"/>
      <c r="AB6" s="444"/>
      <c r="AC6" s="444"/>
      <c r="AD6" s="444"/>
      <c r="AE6" s="444"/>
      <c r="AF6" s="444"/>
      <c r="AG6" s="444"/>
      <c r="AH6" s="444"/>
      <c r="AI6" s="444"/>
      <c r="AJ6" s="444"/>
      <c r="AK6" s="444"/>
      <c r="AL6" s="444"/>
      <c r="AM6" s="445"/>
      <c r="AN6" s="235" t="s">
        <v>36</v>
      </c>
      <c r="AO6" s="236"/>
      <c r="AP6" s="237"/>
      <c r="AQ6" s="215" t="s">
        <v>37</v>
      </c>
      <c r="AR6" s="215"/>
      <c r="AS6" s="216"/>
      <c r="AT6" s="215" t="s">
        <v>38</v>
      </c>
      <c r="AU6" s="215"/>
      <c r="AV6" s="215"/>
      <c r="AW6" s="214" t="s">
        <v>39</v>
      </c>
      <c r="AX6" s="215"/>
      <c r="AY6" s="216"/>
      <c r="AZ6" s="215" t="s">
        <v>40</v>
      </c>
      <c r="BA6" s="215"/>
      <c r="BB6" s="215"/>
      <c r="BC6" s="214" t="s">
        <v>41</v>
      </c>
      <c r="BD6" s="215"/>
      <c r="BE6" s="216"/>
      <c r="BF6" s="215" t="s">
        <v>42</v>
      </c>
      <c r="BG6" s="215"/>
      <c r="BH6" s="217"/>
      <c r="BI6" s="21"/>
    </row>
    <row r="7" spans="1:62" s="22" customFormat="1" ht="12.75" customHeight="1" thickBot="1" x14ac:dyDescent="0.25">
      <c r="A7" s="218" t="s">
        <v>43</v>
      </c>
      <c r="B7" s="219"/>
      <c r="C7" s="219"/>
      <c r="D7" s="219"/>
      <c r="E7" s="220"/>
      <c r="F7" s="221"/>
      <c r="G7" s="222"/>
      <c r="H7" s="222"/>
      <c r="I7" s="222"/>
      <c r="J7" s="222"/>
      <c r="K7" s="222"/>
      <c r="L7" s="222"/>
      <c r="M7" s="222"/>
      <c r="N7" s="222"/>
      <c r="O7" s="222"/>
      <c r="P7" s="222"/>
      <c r="Q7" s="222"/>
      <c r="R7" s="222"/>
      <c r="S7" s="223"/>
      <c r="T7" s="224"/>
      <c r="U7" s="225"/>
      <c r="V7" s="225"/>
      <c r="W7" s="225"/>
      <c r="X7" s="226"/>
      <c r="Y7" s="227"/>
      <c r="Z7" s="228"/>
      <c r="AA7" s="228"/>
      <c r="AB7" s="228"/>
      <c r="AC7" s="228"/>
      <c r="AD7" s="228"/>
      <c r="AE7" s="228"/>
      <c r="AF7" s="228"/>
      <c r="AG7" s="228"/>
      <c r="AH7" s="228"/>
      <c r="AI7" s="228"/>
      <c r="AJ7" s="228"/>
      <c r="AK7" s="228"/>
      <c r="AL7" s="228"/>
      <c r="AM7" s="229"/>
      <c r="AN7" s="238"/>
      <c r="AO7" s="239"/>
      <c r="AP7" s="240"/>
      <c r="AQ7" s="230" t="s">
        <v>44</v>
      </c>
      <c r="AR7" s="230"/>
      <c r="AS7" s="231"/>
      <c r="AT7" s="230" t="s">
        <v>45</v>
      </c>
      <c r="AU7" s="230"/>
      <c r="AV7" s="230"/>
      <c r="AW7" s="232" t="s">
        <v>46</v>
      </c>
      <c r="AX7" s="233"/>
      <c r="AY7" s="234"/>
      <c r="AZ7" s="233" t="s">
        <v>47</v>
      </c>
      <c r="BA7" s="233"/>
      <c r="BB7" s="233"/>
      <c r="BC7" s="232" t="s">
        <v>48</v>
      </c>
      <c r="BD7" s="233"/>
      <c r="BE7" s="234"/>
      <c r="BF7" s="233" t="s">
        <v>49</v>
      </c>
      <c r="BG7" s="233"/>
      <c r="BH7" s="241"/>
      <c r="BI7" s="21"/>
    </row>
    <row r="8" spans="1:62" ht="12.75" customHeight="1" thickBot="1" x14ac:dyDescent="0.3">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3">
      <c r="A9" s="242" t="s">
        <v>50</v>
      </c>
      <c r="B9" s="243"/>
      <c r="C9" s="243"/>
      <c r="D9" s="243"/>
      <c r="E9" s="244"/>
      <c r="F9" s="244"/>
      <c r="G9" s="244"/>
      <c r="H9" s="244"/>
      <c r="I9" s="244"/>
      <c r="J9" s="244"/>
      <c r="K9" s="244"/>
      <c r="L9" s="244"/>
      <c r="M9" s="244"/>
      <c r="N9" s="244"/>
      <c r="O9" s="244"/>
      <c r="P9" s="244"/>
      <c r="Q9" s="244"/>
      <c r="R9" s="244"/>
      <c r="S9" s="244"/>
      <c r="T9" s="244"/>
      <c r="U9" s="244"/>
      <c r="V9" s="244"/>
      <c r="W9" s="244"/>
      <c r="X9" s="244"/>
      <c r="Y9" s="244"/>
      <c r="Z9" s="244"/>
      <c r="AA9" s="244"/>
      <c r="AB9" s="245"/>
      <c r="AC9" s="24"/>
      <c r="AD9" s="24"/>
      <c r="AE9" s="246" t="s">
        <v>50</v>
      </c>
      <c r="AF9" s="248" t="s">
        <v>51</v>
      </c>
      <c r="AG9" s="248"/>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50"/>
    </row>
    <row r="10" spans="1:62" ht="12.75" customHeight="1" thickTop="1" x14ac:dyDescent="0.25">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47"/>
      <c r="AF10" s="125"/>
      <c r="AG10" s="31"/>
      <c r="AH10" s="31"/>
      <c r="AI10" s="31"/>
      <c r="AJ10" s="31"/>
      <c r="AK10" s="31"/>
      <c r="AL10" s="128"/>
      <c r="AM10" s="128"/>
      <c r="AN10" s="128"/>
      <c r="AO10" s="128"/>
      <c r="AP10" s="129"/>
      <c r="AQ10" s="251" t="s">
        <v>37</v>
      </c>
      <c r="AR10" s="252"/>
      <c r="AS10" s="253"/>
      <c r="AT10" s="251" t="s">
        <v>38</v>
      </c>
      <c r="AU10" s="252"/>
      <c r="AV10" s="253"/>
      <c r="AW10" s="251" t="s">
        <v>39</v>
      </c>
      <c r="AX10" s="252"/>
      <c r="AY10" s="253"/>
      <c r="AZ10" s="251" t="s">
        <v>40</v>
      </c>
      <c r="BA10" s="252"/>
      <c r="BB10" s="253"/>
      <c r="BC10" s="257" t="s">
        <v>41</v>
      </c>
      <c r="BD10" s="258"/>
      <c r="BE10" s="259"/>
      <c r="BF10" s="251" t="s">
        <v>42</v>
      </c>
      <c r="BG10" s="252"/>
      <c r="BH10" s="280"/>
      <c r="BJ10" s="18"/>
    </row>
    <row r="11" spans="1:62" ht="12.75" customHeight="1" x14ac:dyDescent="0.25">
      <c r="A11" s="282" t="s">
        <v>53</v>
      </c>
      <c r="B11" s="283"/>
      <c r="C11" s="283"/>
      <c r="D11" s="283"/>
      <c r="E11" s="284"/>
      <c r="F11" s="285" t="s">
        <v>54</v>
      </c>
      <c r="G11" s="283"/>
      <c r="H11" s="283"/>
      <c r="I11" s="286"/>
      <c r="J11" s="285" t="s">
        <v>55</v>
      </c>
      <c r="K11" s="287"/>
      <c r="L11" s="288"/>
      <c r="M11" s="285" t="s">
        <v>56</v>
      </c>
      <c r="N11" s="283"/>
      <c r="O11" s="283"/>
      <c r="P11" s="284"/>
      <c r="Q11" s="289" t="s">
        <v>57</v>
      </c>
      <c r="R11" s="290"/>
      <c r="S11" s="290"/>
      <c r="T11" s="290"/>
      <c r="U11" s="290"/>
      <c r="V11" s="291"/>
      <c r="W11" s="285" t="s">
        <v>58</v>
      </c>
      <c r="X11" s="287"/>
      <c r="Y11" s="287"/>
      <c r="Z11" s="287"/>
      <c r="AA11" s="287"/>
      <c r="AB11" s="292"/>
      <c r="AC11" s="34"/>
      <c r="AD11" s="34"/>
      <c r="AE11" s="247"/>
      <c r="AF11" s="35"/>
      <c r="AG11" s="130"/>
      <c r="AH11" s="130"/>
      <c r="AI11" s="130"/>
      <c r="AJ11" s="130"/>
      <c r="AK11" s="130"/>
      <c r="AL11" s="130"/>
      <c r="AM11" s="130"/>
      <c r="AN11" s="130"/>
      <c r="AO11" s="130"/>
      <c r="AP11" s="131"/>
      <c r="AQ11" s="254"/>
      <c r="AR11" s="255"/>
      <c r="AS11" s="256"/>
      <c r="AT11" s="254"/>
      <c r="AU11" s="255"/>
      <c r="AV11" s="256"/>
      <c r="AW11" s="254"/>
      <c r="AX11" s="255"/>
      <c r="AY11" s="256"/>
      <c r="AZ11" s="254"/>
      <c r="BA11" s="255"/>
      <c r="BB11" s="256"/>
      <c r="BC11" s="260"/>
      <c r="BD11" s="261"/>
      <c r="BE11" s="262"/>
      <c r="BF11" s="254"/>
      <c r="BG11" s="255"/>
      <c r="BH11" s="281"/>
      <c r="BJ11" s="18"/>
    </row>
    <row r="12" spans="1:62" ht="12.75" customHeight="1" thickBot="1" x14ac:dyDescent="0.25">
      <c r="A12" s="263"/>
      <c r="B12" s="264"/>
      <c r="C12" s="264"/>
      <c r="D12" s="264"/>
      <c r="E12" s="265"/>
      <c r="F12" s="266"/>
      <c r="G12" s="264"/>
      <c r="H12" s="264"/>
      <c r="I12" s="267"/>
      <c r="J12" s="268" t="str">
        <f>IF(A12=0,"",A12/F12)</f>
        <v/>
      </c>
      <c r="K12" s="269"/>
      <c r="L12" s="270"/>
      <c r="M12" s="268" t="str">
        <f>IF(A12=0,"",IF(J12&gt;2.8,10,IF(J12&gt;2.099,(J12-2.1)/0.7+8,IF(J12&gt;1.599,(J12-1.6)/0.4*1.9+6,IF(J12&gt;1.199,(J12-1.2)/0.3*1.9+4,IF(J12&gt;1.099,(J12-1.1)/0.09*1.9+2,IF(J12&gt;0.99,(J12-1)/0.1*0.9+1,0)))))))</f>
        <v/>
      </c>
      <c r="N12" s="271"/>
      <c r="O12" s="271"/>
      <c r="P12" s="272"/>
      <c r="Q12" s="273" t="str">
        <f>IF(A12=0,"",IF(M12&lt;2,"Very Low",IF(M12&lt;4,"Low",IF(M12&lt;6,"Moderate",IF(M12&lt;8,"High",IF(M12&lt;10,"Very High",IF(M12&gt;=10,"Extreme")))))))</f>
        <v/>
      </c>
      <c r="R12" s="274"/>
      <c r="S12" s="274"/>
      <c r="T12" s="274"/>
      <c r="U12" s="275"/>
      <c r="V12" s="276"/>
      <c r="W12" s="277"/>
      <c r="X12" s="278"/>
      <c r="Y12" s="278"/>
      <c r="Z12" s="278"/>
      <c r="AA12" s="278"/>
      <c r="AB12" s="279"/>
      <c r="AC12" s="38"/>
      <c r="AD12" s="38"/>
      <c r="AE12" s="247"/>
      <c r="AF12" s="301" t="s">
        <v>59</v>
      </c>
      <c r="AG12" s="302"/>
      <c r="AH12" s="302"/>
      <c r="AI12" s="302"/>
      <c r="AJ12" s="302"/>
      <c r="AK12" s="302"/>
      <c r="AL12" s="302"/>
      <c r="AM12" s="302"/>
      <c r="AN12" s="294" t="s">
        <v>55</v>
      </c>
      <c r="AO12" s="294"/>
      <c r="AP12" s="295"/>
      <c r="AQ12" s="293" t="s">
        <v>60</v>
      </c>
      <c r="AR12" s="294"/>
      <c r="AS12" s="295"/>
      <c r="AT12" s="293" t="s">
        <v>61</v>
      </c>
      <c r="AU12" s="294"/>
      <c r="AV12" s="295"/>
      <c r="AW12" s="293" t="s">
        <v>62</v>
      </c>
      <c r="AX12" s="294"/>
      <c r="AY12" s="295"/>
      <c r="AZ12" s="293" t="s">
        <v>63</v>
      </c>
      <c r="BA12" s="294"/>
      <c r="BB12" s="295"/>
      <c r="BC12" s="293" t="s">
        <v>64</v>
      </c>
      <c r="BD12" s="294"/>
      <c r="BE12" s="295"/>
      <c r="BF12" s="293" t="s">
        <v>65</v>
      </c>
      <c r="BG12" s="294"/>
      <c r="BH12" s="296"/>
      <c r="BJ12" s="18"/>
    </row>
    <row r="13" spans="1:62" ht="12.75" customHeight="1" x14ac:dyDescent="0.25">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47"/>
      <c r="AF13" s="303"/>
      <c r="AG13" s="304"/>
      <c r="AH13" s="304"/>
      <c r="AI13" s="304"/>
      <c r="AJ13" s="304"/>
      <c r="AK13" s="304"/>
      <c r="AL13" s="304"/>
      <c r="AM13" s="304"/>
      <c r="AN13" s="297" t="s">
        <v>56</v>
      </c>
      <c r="AO13" s="297"/>
      <c r="AP13" s="298"/>
      <c r="AQ13" s="299" t="s">
        <v>67</v>
      </c>
      <c r="AR13" s="297"/>
      <c r="AS13" s="298"/>
      <c r="AT13" s="299" t="s">
        <v>68</v>
      </c>
      <c r="AU13" s="297"/>
      <c r="AV13" s="298"/>
      <c r="AW13" s="299" t="s">
        <v>69</v>
      </c>
      <c r="AX13" s="297"/>
      <c r="AY13" s="298"/>
      <c r="AZ13" s="299" t="s">
        <v>70</v>
      </c>
      <c r="BA13" s="297"/>
      <c r="BB13" s="298"/>
      <c r="BC13" s="299" t="s">
        <v>71</v>
      </c>
      <c r="BD13" s="297"/>
      <c r="BE13" s="298"/>
      <c r="BF13" s="299">
        <v>10</v>
      </c>
      <c r="BG13" s="297"/>
      <c r="BH13" s="300"/>
      <c r="BJ13" s="18"/>
    </row>
    <row r="14" spans="1:62" ht="12.75" customHeight="1" x14ac:dyDescent="0.25">
      <c r="A14" s="282" t="s">
        <v>72</v>
      </c>
      <c r="B14" s="283"/>
      <c r="C14" s="283"/>
      <c r="D14" s="283"/>
      <c r="E14" s="284"/>
      <c r="F14" s="285" t="s">
        <v>53</v>
      </c>
      <c r="G14" s="283"/>
      <c r="H14" s="283"/>
      <c r="I14" s="286"/>
      <c r="J14" s="285" t="s">
        <v>55</v>
      </c>
      <c r="K14" s="287"/>
      <c r="L14" s="288"/>
      <c r="M14" s="285" t="s">
        <v>56</v>
      </c>
      <c r="N14" s="283"/>
      <c r="O14" s="283"/>
      <c r="P14" s="316"/>
      <c r="Q14" s="289" t="s">
        <v>57</v>
      </c>
      <c r="R14" s="290"/>
      <c r="S14" s="290"/>
      <c r="T14" s="290"/>
      <c r="U14" s="290"/>
      <c r="V14" s="317"/>
      <c r="W14" s="285" t="s">
        <v>58</v>
      </c>
      <c r="X14" s="287"/>
      <c r="Y14" s="287"/>
      <c r="Z14" s="287"/>
      <c r="AA14" s="287"/>
      <c r="AB14" s="292"/>
      <c r="AC14" s="34"/>
      <c r="AD14" s="34"/>
      <c r="AE14" s="247"/>
      <c r="AF14" s="301" t="s">
        <v>73</v>
      </c>
      <c r="AG14" s="302"/>
      <c r="AH14" s="302"/>
      <c r="AI14" s="302"/>
      <c r="AJ14" s="302"/>
      <c r="AK14" s="302"/>
      <c r="AL14" s="302"/>
      <c r="AM14" s="302"/>
      <c r="AN14" s="294" t="s">
        <v>55</v>
      </c>
      <c r="AO14" s="294"/>
      <c r="AP14" s="295"/>
      <c r="AQ14" s="293" t="s">
        <v>74</v>
      </c>
      <c r="AR14" s="294"/>
      <c r="AS14" s="295"/>
      <c r="AT14" s="293" t="s">
        <v>75</v>
      </c>
      <c r="AU14" s="294"/>
      <c r="AV14" s="295"/>
      <c r="AW14" s="293" t="s">
        <v>76</v>
      </c>
      <c r="AX14" s="294"/>
      <c r="AY14" s="295"/>
      <c r="AZ14" s="293" t="s">
        <v>77</v>
      </c>
      <c r="BA14" s="294"/>
      <c r="BB14" s="295"/>
      <c r="BC14" s="293" t="s">
        <v>78</v>
      </c>
      <c r="BD14" s="294"/>
      <c r="BE14" s="295"/>
      <c r="BF14" s="293" t="s">
        <v>79</v>
      </c>
      <c r="BG14" s="294"/>
      <c r="BH14" s="296"/>
      <c r="BJ14" s="18"/>
    </row>
    <row r="15" spans="1:62" ht="12.75" customHeight="1" thickBot="1" x14ac:dyDescent="0.25">
      <c r="A15" s="263"/>
      <c r="B15" s="264"/>
      <c r="C15" s="264"/>
      <c r="D15" s="264"/>
      <c r="E15" s="265"/>
      <c r="F15" s="268" t="str">
        <f>IF(A12=0,"",A12)</f>
        <v/>
      </c>
      <c r="G15" s="271"/>
      <c r="H15" s="271"/>
      <c r="I15" s="305"/>
      <c r="J15" s="268" t="str">
        <f>IF(A15=0,"",A15/F15)</f>
        <v/>
      </c>
      <c r="K15" s="269"/>
      <c r="L15" s="270"/>
      <c r="M15" s="268" t="str">
        <f>IF(A15=0,"",IF(J15&lt;0.05,10,IF(J15&lt;0.1401,9-((J15-0.05)/0.09),IF(J15&lt;0.2901,7.9-((J15-0.15)/0.14*1.9),IF(J15&lt;0.4901,5.9-((J15-0.3)/0.19*1.9),IF(J15&lt;0.8901,3.9-((J15-0.5)/0.39*1.9),IF(J15&lt;1.01,1.9-((J15-0.9)/0.1*0.9),1)))))))</f>
        <v/>
      </c>
      <c r="N15" s="271"/>
      <c r="O15" s="271"/>
      <c r="P15" s="272"/>
      <c r="Q15" s="273" t="str">
        <f>IF(A15=0,"",IF(M15&lt;2,"Very Low",IF(M15&lt;4,"Low",IF(M15&lt;6,"Moderate",IF(M15&lt;8,"High",IF(M15&lt;10,"Very High",IF(M15&gt;=10,"Extreme")))))))</f>
        <v/>
      </c>
      <c r="R15" s="274"/>
      <c r="S15" s="274"/>
      <c r="T15" s="274"/>
      <c r="U15" s="275"/>
      <c r="V15" s="276"/>
      <c r="W15" s="306"/>
      <c r="X15" s="307"/>
      <c r="Y15" s="307"/>
      <c r="Z15" s="307"/>
      <c r="AA15" s="307"/>
      <c r="AB15" s="308"/>
      <c r="AC15" s="38"/>
      <c r="AD15" s="38"/>
      <c r="AE15" s="247"/>
      <c r="AF15" s="303"/>
      <c r="AG15" s="304"/>
      <c r="AH15" s="304"/>
      <c r="AI15" s="304"/>
      <c r="AJ15" s="304"/>
      <c r="AK15" s="304"/>
      <c r="AL15" s="304"/>
      <c r="AM15" s="304"/>
      <c r="AN15" s="297" t="s">
        <v>56</v>
      </c>
      <c r="AO15" s="297"/>
      <c r="AP15" s="298"/>
      <c r="AQ15" s="299" t="s">
        <v>67</v>
      </c>
      <c r="AR15" s="297"/>
      <c r="AS15" s="298"/>
      <c r="AT15" s="299" t="s">
        <v>68</v>
      </c>
      <c r="AU15" s="297"/>
      <c r="AV15" s="298"/>
      <c r="AW15" s="299" t="s">
        <v>69</v>
      </c>
      <c r="AX15" s="297"/>
      <c r="AY15" s="298"/>
      <c r="AZ15" s="299" t="s">
        <v>70</v>
      </c>
      <c r="BA15" s="297"/>
      <c r="BB15" s="298"/>
      <c r="BC15" s="299" t="s">
        <v>71</v>
      </c>
      <c r="BD15" s="297"/>
      <c r="BE15" s="298"/>
      <c r="BF15" s="299">
        <v>10</v>
      </c>
      <c r="BG15" s="297"/>
      <c r="BH15" s="300"/>
      <c r="BJ15" s="18"/>
    </row>
    <row r="16" spans="1:62" ht="12.75" customHeight="1" x14ac:dyDescent="0.25">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47"/>
      <c r="AF16" s="301" t="s">
        <v>80</v>
      </c>
      <c r="AG16" s="302"/>
      <c r="AH16" s="302"/>
      <c r="AI16" s="302"/>
      <c r="AJ16" s="302"/>
      <c r="AK16" s="302"/>
      <c r="AL16" s="302"/>
      <c r="AM16" s="302"/>
      <c r="AN16" s="294" t="s">
        <v>55</v>
      </c>
      <c r="AO16" s="294"/>
      <c r="AP16" s="295"/>
      <c r="AQ16" s="293" t="s">
        <v>81</v>
      </c>
      <c r="AR16" s="294"/>
      <c r="AS16" s="295"/>
      <c r="AT16" s="293" t="s">
        <v>82</v>
      </c>
      <c r="AU16" s="294"/>
      <c r="AV16" s="295"/>
      <c r="AW16" s="293" t="s">
        <v>83</v>
      </c>
      <c r="AX16" s="294"/>
      <c r="AY16" s="295"/>
      <c r="AZ16" s="293" t="s">
        <v>84</v>
      </c>
      <c r="BA16" s="294"/>
      <c r="BB16" s="295"/>
      <c r="BC16" s="293" t="s">
        <v>85</v>
      </c>
      <c r="BD16" s="333"/>
      <c r="BE16" s="334"/>
      <c r="BF16" s="293" t="s">
        <v>86</v>
      </c>
      <c r="BG16" s="294"/>
      <c r="BH16" s="296"/>
      <c r="BJ16" s="18"/>
    </row>
    <row r="17" spans="1:64" ht="12.75" customHeight="1" x14ac:dyDescent="0.25">
      <c r="A17" s="318" t="s">
        <v>87</v>
      </c>
      <c r="B17" s="319"/>
      <c r="C17" s="319"/>
      <c r="D17" s="319"/>
      <c r="E17" s="320"/>
      <c r="F17" s="324" t="s">
        <v>73</v>
      </c>
      <c r="G17" s="319"/>
      <c r="H17" s="319"/>
      <c r="I17" s="320"/>
      <c r="J17" s="309" t="s">
        <v>55</v>
      </c>
      <c r="K17" s="310"/>
      <c r="L17" s="326"/>
      <c r="M17" s="309" t="s">
        <v>56</v>
      </c>
      <c r="N17" s="328"/>
      <c r="O17" s="328"/>
      <c r="P17" s="329"/>
      <c r="Q17" s="324" t="s">
        <v>57</v>
      </c>
      <c r="R17" s="319"/>
      <c r="S17" s="319"/>
      <c r="T17" s="319"/>
      <c r="U17" s="319"/>
      <c r="V17" s="320"/>
      <c r="W17" s="309" t="s">
        <v>58</v>
      </c>
      <c r="X17" s="310"/>
      <c r="Y17" s="310"/>
      <c r="Z17" s="310"/>
      <c r="AA17" s="310"/>
      <c r="AB17" s="311"/>
      <c r="AC17" s="34"/>
      <c r="AD17" s="34"/>
      <c r="AE17" s="247"/>
      <c r="AF17" s="303"/>
      <c r="AG17" s="304"/>
      <c r="AH17" s="304"/>
      <c r="AI17" s="304"/>
      <c r="AJ17" s="304"/>
      <c r="AK17" s="304"/>
      <c r="AL17" s="304"/>
      <c r="AM17" s="304"/>
      <c r="AN17" s="297" t="s">
        <v>56</v>
      </c>
      <c r="AO17" s="297"/>
      <c r="AP17" s="298"/>
      <c r="AQ17" s="299" t="s">
        <v>67</v>
      </c>
      <c r="AR17" s="297"/>
      <c r="AS17" s="298"/>
      <c r="AT17" s="299" t="s">
        <v>68</v>
      </c>
      <c r="AU17" s="297"/>
      <c r="AV17" s="298"/>
      <c r="AW17" s="299" t="s">
        <v>69</v>
      </c>
      <c r="AX17" s="297"/>
      <c r="AY17" s="298"/>
      <c r="AZ17" s="299" t="s">
        <v>70</v>
      </c>
      <c r="BA17" s="297"/>
      <c r="BB17" s="298"/>
      <c r="BC17" s="299" t="s">
        <v>71</v>
      </c>
      <c r="BD17" s="297"/>
      <c r="BE17" s="298"/>
      <c r="BF17" s="299">
        <v>10</v>
      </c>
      <c r="BG17" s="297"/>
      <c r="BH17" s="300"/>
      <c r="BJ17" s="18"/>
    </row>
    <row r="18" spans="1:64" ht="12.75" customHeight="1" x14ac:dyDescent="0.25">
      <c r="A18" s="321"/>
      <c r="B18" s="322"/>
      <c r="C18" s="322"/>
      <c r="D18" s="322"/>
      <c r="E18" s="323"/>
      <c r="F18" s="325"/>
      <c r="G18" s="322"/>
      <c r="H18" s="322"/>
      <c r="I18" s="323"/>
      <c r="J18" s="312"/>
      <c r="K18" s="313"/>
      <c r="L18" s="327"/>
      <c r="M18" s="330"/>
      <c r="N18" s="331"/>
      <c r="O18" s="331"/>
      <c r="P18" s="332"/>
      <c r="Q18" s="325"/>
      <c r="R18" s="322"/>
      <c r="S18" s="322"/>
      <c r="T18" s="322"/>
      <c r="U18" s="322"/>
      <c r="V18" s="323"/>
      <c r="W18" s="312"/>
      <c r="X18" s="313"/>
      <c r="Y18" s="313"/>
      <c r="Z18" s="313"/>
      <c r="AA18" s="313"/>
      <c r="AB18" s="314"/>
      <c r="AC18" s="34"/>
      <c r="AD18" s="34"/>
      <c r="AE18" s="247"/>
      <c r="AF18" s="301" t="s">
        <v>88</v>
      </c>
      <c r="AG18" s="302"/>
      <c r="AH18" s="302"/>
      <c r="AI18" s="302"/>
      <c r="AJ18" s="302"/>
      <c r="AK18" s="302"/>
      <c r="AL18" s="302"/>
      <c r="AM18" s="302"/>
      <c r="AN18" s="294" t="s">
        <v>55</v>
      </c>
      <c r="AO18" s="294"/>
      <c r="AP18" s="295"/>
      <c r="AQ18" s="293" t="s">
        <v>89</v>
      </c>
      <c r="AR18" s="294"/>
      <c r="AS18" s="295"/>
      <c r="AT18" s="293" t="s">
        <v>90</v>
      </c>
      <c r="AU18" s="294"/>
      <c r="AV18" s="295"/>
      <c r="AW18" s="293" t="s">
        <v>91</v>
      </c>
      <c r="AX18" s="294"/>
      <c r="AY18" s="295"/>
      <c r="AZ18" s="293" t="s">
        <v>92</v>
      </c>
      <c r="BA18" s="294"/>
      <c r="BB18" s="295"/>
      <c r="BC18" s="293" t="s">
        <v>93</v>
      </c>
      <c r="BD18" s="294"/>
      <c r="BE18" s="295"/>
      <c r="BF18" s="293" t="s">
        <v>94</v>
      </c>
      <c r="BG18" s="294"/>
      <c r="BH18" s="296"/>
      <c r="BJ18" s="18"/>
    </row>
    <row r="19" spans="1:64" ht="12.75" customHeight="1" thickBot="1" x14ac:dyDescent="0.25">
      <c r="A19" s="263"/>
      <c r="B19" s="264"/>
      <c r="C19" s="264"/>
      <c r="D19" s="264"/>
      <c r="E19" s="265"/>
      <c r="F19" s="268" t="str">
        <f>J15</f>
        <v/>
      </c>
      <c r="G19" s="271"/>
      <c r="H19" s="271"/>
      <c r="I19" s="305"/>
      <c r="J19" s="268" t="str">
        <f>IF(A19=0,"",A19*F19)</f>
        <v/>
      </c>
      <c r="K19" s="269"/>
      <c r="L19" s="270"/>
      <c r="M19" s="273" t="str">
        <f>IF(A19=0,"",IF(J19&lt;5,10,IF(J19&lt;14.01,9-(J19-5)/9,IF(J19&lt;29.01,7.9-((J19-15)/14*1.9),IF(J19&lt;54.01,5.9-((J19-30)/24*1.9),IF(J19&lt;79.01,3.9-((J19-55)/24*1.9),IF(J19&lt;100.01,1.9-((J19-80)/20*0.9),1)))))))</f>
        <v/>
      </c>
      <c r="N19" s="274"/>
      <c r="O19" s="274"/>
      <c r="P19" s="315"/>
      <c r="Q19" s="273" t="str">
        <f>IF(A19=0,"",IF(M19&lt;2,"Very Low",IF(M19&lt;4,"Low",IF(M19&lt;6,"Moderate",IF(M19&lt;8,"High",IF(M19&lt;10,"Very High",IF(M19&gt;=10,"Extreme")))))))</f>
        <v/>
      </c>
      <c r="R19" s="274"/>
      <c r="S19" s="274"/>
      <c r="T19" s="274"/>
      <c r="U19" s="275"/>
      <c r="V19" s="276"/>
      <c r="W19" s="306"/>
      <c r="X19" s="307"/>
      <c r="Y19" s="307"/>
      <c r="Z19" s="307"/>
      <c r="AA19" s="307"/>
      <c r="AB19" s="308"/>
      <c r="AC19" s="38"/>
      <c r="AD19" s="38"/>
      <c r="AE19" s="247"/>
      <c r="AF19" s="303"/>
      <c r="AG19" s="304"/>
      <c r="AH19" s="304"/>
      <c r="AI19" s="304"/>
      <c r="AJ19" s="304"/>
      <c r="AK19" s="304"/>
      <c r="AL19" s="304"/>
      <c r="AM19" s="304"/>
      <c r="AN19" s="297" t="s">
        <v>56</v>
      </c>
      <c r="AO19" s="297"/>
      <c r="AP19" s="298"/>
      <c r="AQ19" s="299" t="s">
        <v>67</v>
      </c>
      <c r="AR19" s="297"/>
      <c r="AS19" s="298"/>
      <c r="AT19" s="299" t="s">
        <v>68</v>
      </c>
      <c r="AU19" s="297"/>
      <c r="AV19" s="298"/>
      <c r="AW19" s="299" t="s">
        <v>69</v>
      </c>
      <c r="AX19" s="297"/>
      <c r="AY19" s="298"/>
      <c r="AZ19" s="299" t="s">
        <v>70</v>
      </c>
      <c r="BA19" s="297"/>
      <c r="BB19" s="298"/>
      <c r="BC19" s="299" t="s">
        <v>71</v>
      </c>
      <c r="BD19" s="297"/>
      <c r="BE19" s="298"/>
      <c r="BF19" s="299">
        <v>10</v>
      </c>
      <c r="BG19" s="297"/>
      <c r="BH19" s="300"/>
      <c r="BJ19" s="18"/>
    </row>
    <row r="20" spans="1:64" ht="12.75" customHeight="1" x14ac:dyDescent="0.25">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47"/>
      <c r="AF20" s="301" t="s">
        <v>95</v>
      </c>
      <c r="AG20" s="302"/>
      <c r="AH20" s="302"/>
      <c r="AI20" s="302"/>
      <c r="AJ20" s="302"/>
      <c r="AK20" s="302"/>
      <c r="AL20" s="302"/>
      <c r="AM20" s="302"/>
      <c r="AN20" s="294" t="s">
        <v>55</v>
      </c>
      <c r="AO20" s="294"/>
      <c r="AP20" s="295"/>
      <c r="AQ20" s="293" t="s">
        <v>81</v>
      </c>
      <c r="AR20" s="294"/>
      <c r="AS20" s="295"/>
      <c r="AT20" s="293" t="s">
        <v>82</v>
      </c>
      <c r="AU20" s="294"/>
      <c r="AV20" s="295"/>
      <c r="AW20" s="293" t="s">
        <v>83</v>
      </c>
      <c r="AX20" s="294"/>
      <c r="AY20" s="295"/>
      <c r="AZ20" s="293" t="s">
        <v>84</v>
      </c>
      <c r="BA20" s="294"/>
      <c r="BB20" s="295"/>
      <c r="BC20" s="293" t="s">
        <v>96</v>
      </c>
      <c r="BD20" s="294"/>
      <c r="BE20" s="295"/>
      <c r="BF20" s="293" t="s">
        <v>97</v>
      </c>
      <c r="BG20" s="294"/>
      <c r="BH20" s="296"/>
      <c r="BJ20" s="18"/>
    </row>
    <row r="21" spans="1:64" ht="12.75" customHeight="1" thickBot="1" x14ac:dyDescent="0.3">
      <c r="A21" s="282" t="s">
        <v>98</v>
      </c>
      <c r="B21" s="283"/>
      <c r="C21" s="283"/>
      <c r="D21" s="283"/>
      <c r="E21" s="284"/>
      <c r="F21" s="122"/>
      <c r="G21" s="127"/>
      <c r="H21" s="127"/>
      <c r="I21" s="127"/>
      <c r="J21" s="127"/>
      <c r="K21" s="127"/>
      <c r="L21" s="46"/>
      <c r="M21" s="285" t="s">
        <v>56</v>
      </c>
      <c r="N21" s="283"/>
      <c r="O21" s="283"/>
      <c r="P21" s="316"/>
      <c r="Q21" s="289" t="s">
        <v>57</v>
      </c>
      <c r="R21" s="290"/>
      <c r="S21" s="290"/>
      <c r="T21" s="290"/>
      <c r="U21" s="290"/>
      <c r="V21" s="291"/>
      <c r="W21" s="285" t="s">
        <v>58</v>
      </c>
      <c r="X21" s="287"/>
      <c r="Y21" s="287"/>
      <c r="Z21" s="287"/>
      <c r="AA21" s="287"/>
      <c r="AB21" s="292"/>
      <c r="AC21" s="34"/>
      <c r="AD21" s="34"/>
      <c r="AE21" s="247"/>
      <c r="AF21" s="343"/>
      <c r="AG21" s="344"/>
      <c r="AH21" s="344"/>
      <c r="AI21" s="344"/>
      <c r="AJ21" s="344"/>
      <c r="AK21" s="344"/>
      <c r="AL21" s="344"/>
      <c r="AM21" s="344"/>
      <c r="AN21" s="336" t="s">
        <v>56</v>
      </c>
      <c r="AO21" s="336"/>
      <c r="AP21" s="337"/>
      <c r="AQ21" s="335" t="s">
        <v>67</v>
      </c>
      <c r="AR21" s="336"/>
      <c r="AS21" s="337"/>
      <c r="AT21" s="335" t="s">
        <v>68</v>
      </c>
      <c r="AU21" s="336"/>
      <c r="AV21" s="337"/>
      <c r="AW21" s="335" t="s">
        <v>69</v>
      </c>
      <c r="AX21" s="336"/>
      <c r="AY21" s="337"/>
      <c r="AZ21" s="335" t="s">
        <v>70</v>
      </c>
      <c r="BA21" s="336"/>
      <c r="BB21" s="337"/>
      <c r="BC21" s="335" t="s">
        <v>71</v>
      </c>
      <c r="BD21" s="336"/>
      <c r="BE21" s="337"/>
      <c r="BF21" s="335">
        <v>10</v>
      </c>
      <c r="BG21" s="336"/>
      <c r="BH21" s="338"/>
      <c r="BJ21" s="18"/>
    </row>
    <row r="22" spans="1:64" ht="12.75" customHeight="1" thickBot="1" x14ac:dyDescent="0.25">
      <c r="A22" s="263"/>
      <c r="B22" s="264"/>
      <c r="C22" s="264"/>
      <c r="D22" s="264"/>
      <c r="E22" s="265"/>
      <c r="F22" s="47"/>
      <c r="G22" s="126"/>
      <c r="H22" s="126"/>
      <c r="I22" s="126"/>
      <c r="J22" s="126"/>
      <c r="K22" s="126"/>
      <c r="L22" s="49"/>
      <c r="M22" s="339" t="str">
        <f>IF(A22=0,"",IF(A22&gt;119,10,IF(A22&gt;90.99,(A22-91)/28+8,IF(A22&gt;80.99,(A22-81)/9*1.9+6,IF(A22&gt;60.99,(A22-61)/19*1.9+4,IF(A22&gt;20.99,(A22-21)/39*1.9+2,IF(A22&gt;0,(A22-0)/20*0.9+1,1)))))))</f>
        <v/>
      </c>
      <c r="N22" s="340"/>
      <c r="O22" s="340"/>
      <c r="P22" s="315"/>
      <c r="Q22" s="273" t="str">
        <f>IF(A22=0,"",IF(M22&lt;2,"Very Low",IF(M22&lt;4,"Low",IF(M22&lt;6,"Moderate",IF(M22&lt;8,"High",IF(M22&lt;10,"Very High",IF(M22&gt;=10,"Extreme")))))))</f>
        <v/>
      </c>
      <c r="R22" s="274"/>
      <c r="S22" s="274"/>
      <c r="T22" s="274"/>
      <c r="U22" s="275"/>
      <c r="V22" s="276"/>
      <c r="W22" s="306"/>
      <c r="X22" s="307"/>
      <c r="Y22" s="307"/>
      <c r="Z22" s="307"/>
      <c r="AA22" s="307"/>
      <c r="AB22" s="308"/>
      <c r="AC22" s="38"/>
      <c r="AD22" s="38"/>
      <c r="AE22" s="247"/>
      <c r="AF22" s="248" t="s">
        <v>99</v>
      </c>
      <c r="AG22" s="248"/>
      <c r="AH22" s="248"/>
      <c r="AI22" s="248"/>
      <c r="AJ22" s="248"/>
      <c r="AK22" s="248"/>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2"/>
      <c r="BJ22" s="18"/>
    </row>
    <row r="23" spans="1:64" ht="12.75" customHeight="1" x14ac:dyDescent="0.2">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2" t="s">
        <v>100</v>
      </c>
      <c r="AF23" s="354" t="s">
        <v>101</v>
      </c>
      <c r="AG23" s="355"/>
      <c r="AH23" s="356"/>
      <c r="AI23" s="356"/>
      <c r="AJ23" s="356"/>
      <c r="AK23" s="356"/>
      <c r="AL23" s="200"/>
      <c r="AM23" s="357"/>
      <c r="AN23" s="358" t="s">
        <v>102</v>
      </c>
      <c r="AO23" s="200"/>
      <c r="AP23" s="200"/>
      <c r="AQ23" s="200"/>
      <c r="AR23" s="200"/>
      <c r="AS23" s="200"/>
      <c r="AT23" s="200"/>
      <c r="AU23" s="200"/>
      <c r="AV23" s="200"/>
      <c r="AW23" s="200"/>
      <c r="AX23" s="200"/>
      <c r="AY23" s="200"/>
      <c r="AZ23" s="200"/>
      <c r="BA23" s="200"/>
      <c r="BB23" s="200"/>
      <c r="BC23" s="200"/>
      <c r="BD23" s="200"/>
      <c r="BE23" s="200"/>
      <c r="BF23" s="200"/>
      <c r="BG23" s="200"/>
      <c r="BH23" s="201"/>
      <c r="BJ23" s="18"/>
    </row>
    <row r="24" spans="1:64" ht="12.75" customHeight="1" x14ac:dyDescent="0.2">
      <c r="A24" s="318" t="s">
        <v>103</v>
      </c>
      <c r="B24" s="319"/>
      <c r="C24" s="319"/>
      <c r="D24" s="319"/>
      <c r="E24" s="320"/>
      <c r="F24" s="123"/>
      <c r="G24" s="124"/>
      <c r="H24" s="124"/>
      <c r="I24" s="52"/>
      <c r="J24" s="52"/>
      <c r="K24" s="52"/>
      <c r="L24" s="53"/>
      <c r="M24" s="309" t="s">
        <v>56</v>
      </c>
      <c r="N24" s="328"/>
      <c r="O24" s="328"/>
      <c r="P24" s="329"/>
      <c r="Q24" s="324" t="s">
        <v>57</v>
      </c>
      <c r="R24" s="319"/>
      <c r="S24" s="319"/>
      <c r="T24" s="319"/>
      <c r="U24" s="319"/>
      <c r="V24" s="320"/>
      <c r="W24" s="309" t="s">
        <v>58</v>
      </c>
      <c r="X24" s="310"/>
      <c r="Y24" s="310"/>
      <c r="Z24" s="310"/>
      <c r="AA24" s="310"/>
      <c r="AB24" s="311"/>
      <c r="AC24" s="34"/>
      <c r="AD24" s="34"/>
      <c r="AE24" s="352"/>
      <c r="AF24" s="348" t="s">
        <v>104</v>
      </c>
      <c r="AG24" s="349"/>
      <c r="AH24" s="346"/>
      <c r="AI24" s="346"/>
      <c r="AJ24" s="346"/>
      <c r="AK24" s="346"/>
      <c r="AL24" s="346"/>
      <c r="AM24" s="350"/>
      <c r="AN24" s="345" t="s">
        <v>105</v>
      </c>
      <c r="AO24" s="346"/>
      <c r="AP24" s="346"/>
      <c r="AQ24" s="346"/>
      <c r="AR24" s="346"/>
      <c r="AS24" s="346"/>
      <c r="AT24" s="346"/>
      <c r="AU24" s="346"/>
      <c r="AV24" s="346"/>
      <c r="AW24" s="346"/>
      <c r="AX24" s="346"/>
      <c r="AY24" s="346"/>
      <c r="AZ24" s="346"/>
      <c r="BA24" s="346"/>
      <c r="BB24" s="346"/>
      <c r="BC24" s="346"/>
      <c r="BD24" s="346"/>
      <c r="BE24" s="346"/>
      <c r="BF24" s="346"/>
      <c r="BG24" s="346"/>
      <c r="BH24" s="347"/>
      <c r="BJ24" s="18"/>
    </row>
    <row r="25" spans="1:64" ht="12.75" customHeight="1" x14ac:dyDescent="0.2">
      <c r="A25" s="321"/>
      <c r="B25" s="322"/>
      <c r="C25" s="322"/>
      <c r="D25" s="322"/>
      <c r="E25" s="323"/>
      <c r="F25" s="54"/>
      <c r="G25" s="55"/>
      <c r="H25" s="55"/>
      <c r="I25" s="55"/>
      <c r="J25" s="55"/>
      <c r="K25" s="55"/>
      <c r="L25" s="56"/>
      <c r="M25" s="330"/>
      <c r="N25" s="331"/>
      <c r="O25" s="331"/>
      <c r="P25" s="332"/>
      <c r="Q25" s="325"/>
      <c r="R25" s="322"/>
      <c r="S25" s="322"/>
      <c r="T25" s="322"/>
      <c r="U25" s="322"/>
      <c r="V25" s="323"/>
      <c r="W25" s="312"/>
      <c r="X25" s="313"/>
      <c r="Y25" s="313"/>
      <c r="Z25" s="313"/>
      <c r="AA25" s="313"/>
      <c r="AB25" s="314"/>
      <c r="AC25" s="34"/>
      <c r="AD25" s="34"/>
      <c r="AE25" s="352"/>
      <c r="AF25" s="348" t="s">
        <v>106</v>
      </c>
      <c r="AG25" s="349"/>
      <c r="AH25" s="287"/>
      <c r="AI25" s="287"/>
      <c r="AJ25" s="287"/>
      <c r="AK25" s="287"/>
      <c r="AL25" s="346"/>
      <c r="AM25" s="350"/>
      <c r="AN25" s="345" t="s">
        <v>107</v>
      </c>
      <c r="AO25" s="346"/>
      <c r="AP25" s="346"/>
      <c r="AQ25" s="346"/>
      <c r="AR25" s="346"/>
      <c r="AS25" s="346"/>
      <c r="AT25" s="346"/>
      <c r="AU25" s="346"/>
      <c r="AV25" s="346"/>
      <c r="AW25" s="346"/>
      <c r="AX25" s="346"/>
      <c r="AY25" s="346"/>
      <c r="AZ25" s="346"/>
      <c r="BA25" s="346"/>
      <c r="BB25" s="346"/>
      <c r="BC25" s="346"/>
      <c r="BD25" s="346"/>
      <c r="BE25" s="346"/>
      <c r="BF25" s="346"/>
      <c r="BG25" s="346"/>
      <c r="BH25" s="347"/>
      <c r="BJ25" s="18"/>
    </row>
    <row r="26" spans="1:64" ht="12.75" customHeight="1" thickBot="1" x14ac:dyDescent="0.25">
      <c r="A26" s="263"/>
      <c r="B26" s="264"/>
      <c r="C26" s="264"/>
      <c r="D26" s="264"/>
      <c r="E26" s="265"/>
      <c r="F26" s="47"/>
      <c r="G26" s="126"/>
      <c r="H26" s="126"/>
      <c r="I26" s="126"/>
      <c r="J26" s="126"/>
      <c r="K26" s="126"/>
      <c r="L26" s="49"/>
      <c r="M26" s="268" t="str">
        <f>IF(A26=0,"",IF(A26&lt;10,10,IF(A26&lt;15.01,9-((A26-10)/5),IF(A26&lt;29.01,7.9-((A26-15)/14*1.9),IF(A26&lt;54.01,5.9-((A26-30)/24*1.9),IF(A26&lt;79.01,3.9-((A26-55)/24*1.9),IF(A26&lt;100.01,1.9-((A26-80)/20*0.9),1)))))))</f>
        <v/>
      </c>
      <c r="N26" s="271"/>
      <c r="O26" s="271"/>
      <c r="P26" s="272"/>
      <c r="Q26" s="273" t="str">
        <f>IF(A26=0,"",IF(M26&lt;2,"Very Low",IF(M26&lt;4,"Low",IF(M26&lt;6,"Moderate",IF(M26&lt;8,"High",IF(M26&lt;10,"Very High",IF(M26&gt;=10,"Extreme")))))))</f>
        <v/>
      </c>
      <c r="R26" s="274"/>
      <c r="S26" s="274"/>
      <c r="T26" s="274"/>
      <c r="U26" s="275"/>
      <c r="V26" s="276"/>
      <c r="W26" s="306"/>
      <c r="X26" s="307"/>
      <c r="Y26" s="307"/>
      <c r="Z26" s="307"/>
      <c r="AA26" s="307"/>
      <c r="AB26" s="308"/>
      <c r="AC26" s="38"/>
      <c r="AD26" s="38"/>
      <c r="AE26" s="352"/>
      <c r="AF26" s="348" t="s">
        <v>108</v>
      </c>
      <c r="AG26" s="349"/>
      <c r="AH26" s="287"/>
      <c r="AI26" s="287"/>
      <c r="AJ26" s="287"/>
      <c r="AK26" s="287"/>
      <c r="AL26" s="346"/>
      <c r="AM26" s="350"/>
      <c r="AN26" s="351" t="s">
        <v>109</v>
      </c>
      <c r="AO26" s="346"/>
      <c r="AP26" s="346"/>
      <c r="AQ26" s="346"/>
      <c r="AR26" s="346"/>
      <c r="AS26" s="346"/>
      <c r="AT26" s="346"/>
      <c r="AU26" s="346"/>
      <c r="AV26" s="346"/>
      <c r="AW26" s="346"/>
      <c r="AX26" s="346"/>
      <c r="AY26" s="346"/>
      <c r="AZ26" s="346"/>
      <c r="BA26" s="346"/>
      <c r="BB26" s="346"/>
      <c r="BC26" s="346"/>
      <c r="BD26" s="346"/>
      <c r="BE26" s="346"/>
      <c r="BF26" s="346"/>
      <c r="BG26" s="346"/>
      <c r="BH26" s="347"/>
      <c r="BJ26" s="18"/>
    </row>
    <row r="27" spans="1:64" ht="12.75" customHeight="1" x14ac:dyDescent="0.2">
      <c r="A27" s="39"/>
      <c r="B27" s="40"/>
      <c r="C27" s="40"/>
      <c r="D27" s="40"/>
      <c r="E27" s="40"/>
      <c r="F27" s="57"/>
      <c r="G27" s="57"/>
      <c r="H27" s="57"/>
      <c r="I27" s="57"/>
      <c r="J27" s="57"/>
      <c r="K27" s="57"/>
      <c r="L27" s="58"/>
      <c r="M27" s="359" t="s">
        <v>110</v>
      </c>
      <c r="N27" s="360"/>
      <c r="O27" s="360"/>
      <c r="P27" s="361"/>
      <c r="Q27" s="362"/>
      <c r="R27" s="362"/>
      <c r="S27" s="362"/>
      <c r="T27" s="362"/>
      <c r="U27" s="362"/>
      <c r="V27" s="363"/>
      <c r="W27" s="285" t="s">
        <v>58</v>
      </c>
      <c r="X27" s="287"/>
      <c r="Y27" s="287"/>
      <c r="Z27" s="287"/>
      <c r="AA27" s="287"/>
      <c r="AB27" s="292"/>
      <c r="AC27" s="34"/>
      <c r="AD27" s="34"/>
      <c r="AE27" s="352"/>
      <c r="AF27" s="348" t="s">
        <v>111</v>
      </c>
      <c r="AG27" s="349"/>
      <c r="AH27" s="287"/>
      <c r="AI27" s="287"/>
      <c r="AJ27" s="287"/>
      <c r="AK27" s="287"/>
      <c r="AL27" s="346"/>
      <c r="AM27" s="350"/>
      <c r="AN27" s="351" t="s">
        <v>112</v>
      </c>
      <c r="AO27" s="346"/>
      <c r="AP27" s="346"/>
      <c r="AQ27" s="346"/>
      <c r="AR27" s="346"/>
      <c r="AS27" s="346"/>
      <c r="AT27" s="346"/>
      <c r="AU27" s="346"/>
      <c r="AV27" s="346"/>
      <c r="AW27" s="346"/>
      <c r="AX27" s="346"/>
      <c r="AY27" s="346"/>
      <c r="AZ27" s="346"/>
      <c r="BA27" s="346"/>
      <c r="BB27" s="346"/>
      <c r="BC27" s="346"/>
      <c r="BD27" s="346"/>
      <c r="BE27" s="346"/>
      <c r="BF27" s="346"/>
      <c r="BG27" s="346"/>
      <c r="BH27" s="347"/>
      <c r="BJ27" s="18"/>
    </row>
    <row r="28" spans="1:64" ht="12.75" customHeight="1" thickBot="1" x14ac:dyDescent="0.25">
      <c r="A28" s="59" t="s">
        <v>113</v>
      </c>
      <c r="B28" s="60"/>
      <c r="C28" s="60"/>
      <c r="D28" s="60"/>
      <c r="E28" s="61"/>
      <c r="F28" s="61"/>
      <c r="G28" s="61"/>
      <c r="H28" s="61"/>
      <c r="I28" s="61"/>
      <c r="J28" s="61"/>
      <c r="K28" s="61"/>
      <c r="L28" s="62"/>
      <c r="M28" s="266"/>
      <c r="N28" s="264"/>
      <c r="O28" s="264"/>
      <c r="P28" s="364"/>
      <c r="Q28" s="365"/>
      <c r="R28" s="365"/>
      <c r="S28" s="365"/>
      <c r="T28" s="365"/>
      <c r="U28" s="365"/>
      <c r="V28" s="366"/>
      <c r="W28" s="306"/>
      <c r="X28" s="307"/>
      <c r="Y28" s="307"/>
      <c r="Z28" s="307"/>
      <c r="AA28" s="307"/>
      <c r="AB28" s="308"/>
      <c r="AC28" s="38"/>
      <c r="AD28" s="38"/>
      <c r="AE28" s="352"/>
      <c r="AF28" s="348" t="s">
        <v>114</v>
      </c>
      <c r="AG28" s="349"/>
      <c r="AH28" s="287"/>
      <c r="AI28" s="287"/>
      <c r="AJ28" s="287"/>
      <c r="AK28" s="287"/>
      <c r="AL28" s="367"/>
      <c r="AM28" s="368"/>
      <c r="AN28" s="345" t="s">
        <v>115</v>
      </c>
      <c r="AO28" s="346"/>
      <c r="AP28" s="346"/>
      <c r="AQ28" s="346"/>
      <c r="AR28" s="346"/>
      <c r="AS28" s="346"/>
      <c r="AT28" s="346"/>
      <c r="AU28" s="346"/>
      <c r="AV28" s="346"/>
      <c r="AW28" s="346"/>
      <c r="AX28" s="346"/>
      <c r="AY28" s="346"/>
      <c r="AZ28" s="346"/>
      <c r="BA28" s="346"/>
      <c r="BB28" s="346"/>
      <c r="BC28" s="346"/>
      <c r="BD28" s="346"/>
      <c r="BE28" s="346"/>
      <c r="BF28" s="346"/>
      <c r="BG28" s="346"/>
      <c r="BH28" s="347"/>
      <c r="BJ28" s="18"/>
    </row>
    <row r="29" spans="1:64" ht="12.75" customHeight="1" thickBot="1" x14ac:dyDescent="0.25">
      <c r="A29" s="39"/>
      <c r="B29" s="40"/>
      <c r="C29" s="40"/>
      <c r="D29" s="40"/>
      <c r="E29" s="40"/>
      <c r="F29" s="57"/>
      <c r="G29" s="57"/>
      <c r="H29" s="57"/>
      <c r="I29" s="57"/>
      <c r="J29" s="57"/>
      <c r="K29" s="57"/>
      <c r="L29" s="58"/>
      <c r="M29" s="359" t="s">
        <v>110</v>
      </c>
      <c r="N29" s="360"/>
      <c r="O29" s="360"/>
      <c r="P29" s="396"/>
      <c r="Q29" s="397"/>
      <c r="R29" s="362"/>
      <c r="S29" s="362"/>
      <c r="T29" s="362"/>
      <c r="U29" s="398"/>
      <c r="V29" s="399"/>
      <c r="W29" s="285" t="s">
        <v>58</v>
      </c>
      <c r="X29" s="287"/>
      <c r="Y29" s="287"/>
      <c r="Z29" s="287"/>
      <c r="AA29" s="287"/>
      <c r="AB29" s="292"/>
      <c r="AC29" s="34"/>
      <c r="AD29" s="34"/>
      <c r="AE29" s="352"/>
      <c r="AF29" s="400" t="s">
        <v>116</v>
      </c>
      <c r="AG29" s="401"/>
      <c r="AH29" s="402"/>
      <c r="AI29" s="402"/>
      <c r="AJ29" s="402"/>
      <c r="AK29" s="402"/>
      <c r="AL29" s="403"/>
      <c r="AM29" s="404"/>
      <c r="AN29" s="405" t="s">
        <v>117</v>
      </c>
      <c r="AO29" s="406"/>
      <c r="AP29" s="406"/>
      <c r="AQ29" s="406"/>
      <c r="AR29" s="406"/>
      <c r="AS29" s="406"/>
      <c r="AT29" s="406"/>
      <c r="AU29" s="406"/>
      <c r="AV29" s="406"/>
      <c r="AW29" s="406"/>
      <c r="AX29" s="406"/>
      <c r="AY29" s="406"/>
      <c r="AZ29" s="406"/>
      <c r="BA29" s="406"/>
      <c r="BB29" s="406"/>
      <c r="BC29" s="406"/>
      <c r="BD29" s="406"/>
      <c r="BE29" s="406"/>
      <c r="BF29" s="406"/>
      <c r="BG29" s="406"/>
      <c r="BH29" s="407"/>
      <c r="BJ29" s="18"/>
    </row>
    <row r="30" spans="1:64" ht="12.75" customHeight="1" thickBot="1" x14ac:dyDescent="0.25">
      <c r="A30" s="63" t="s">
        <v>118</v>
      </c>
      <c r="B30" s="64"/>
      <c r="C30" s="64"/>
      <c r="D30" s="64"/>
      <c r="E30" s="65"/>
      <c r="F30" s="65"/>
      <c r="G30" s="65"/>
      <c r="H30" s="65"/>
      <c r="I30" s="65"/>
      <c r="J30" s="65"/>
      <c r="K30" s="65"/>
      <c r="L30" s="66"/>
      <c r="M30" s="408"/>
      <c r="N30" s="409"/>
      <c r="O30" s="409"/>
      <c r="P30" s="410"/>
      <c r="Q30" s="309"/>
      <c r="R30" s="328"/>
      <c r="S30" s="328"/>
      <c r="T30" s="328"/>
      <c r="U30" s="411"/>
      <c r="V30" s="412"/>
      <c r="W30" s="306"/>
      <c r="X30" s="307"/>
      <c r="Y30" s="307"/>
      <c r="Z30" s="307"/>
      <c r="AA30" s="307"/>
      <c r="AB30" s="308"/>
      <c r="AC30" s="38"/>
      <c r="AD30" s="38"/>
      <c r="AE30" s="352"/>
      <c r="AF30" s="248" t="s">
        <v>119</v>
      </c>
      <c r="AG30" s="248"/>
      <c r="AH30" s="248"/>
      <c r="AI30" s="248"/>
      <c r="AJ30" s="248"/>
      <c r="AK30" s="248"/>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2"/>
      <c r="BJ30" s="18"/>
    </row>
    <row r="31" spans="1:64" ht="12.75" customHeight="1" thickTop="1" thickBot="1" x14ac:dyDescent="0.3">
      <c r="A31" s="421" t="s">
        <v>120</v>
      </c>
      <c r="B31" s="422"/>
      <c r="C31" s="422"/>
      <c r="D31" s="422"/>
      <c r="E31" s="423"/>
      <c r="F31" s="423"/>
      <c r="G31" s="423"/>
      <c r="H31" s="423"/>
      <c r="I31" s="423"/>
      <c r="J31" s="423"/>
      <c r="K31" s="423"/>
      <c r="L31" s="423"/>
      <c r="M31" s="424" t="str">
        <f>IF(A12=0,"",SUM(M11:P30))</f>
        <v/>
      </c>
      <c r="N31" s="424"/>
      <c r="O31" s="424"/>
      <c r="P31" s="425"/>
      <c r="Q31" s="369"/>
      <c r="R31" s="369"/>
      <c r="S31" s="369"/>
      <c r="T31" s="369"/>
      <c r="U31" s="370"/>
      <c r="V31" s="370"/>
      <c r="W31" s="370"/>
      <c r="X31" s="370"/>
      <c r="Y31" s="370"/>
      <c r="Z31" s="370"/>
      <c r="AA31" s="371"/>
      <c r="AB31" s="372"/>
      <c r="AC31" s="67"/>
      <c r="AD31" s="67"/>
      <c r="AE31" s="353"/>
      <c r="AF31" s="373" t="s">
        <v>121</v>
      </c>
      <c r="AG31" s="374"/>
      <c r="AH31" s="374"/>
      <c r="AI31" s="374"/>
      <c r="AJ31" s="374"/>
      <c r="AK31" s="374"/>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75"/>
      <c r="BH31" s="376"/>
      <c r="BJ31" s="18"/>
    </row>
    <row r="32" spans="1:64" s="19" customFormat="1" ht="12.75" customHeight="1" thickBot="1" x14ac:dyDescent="0.3">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25">
      <c r="A33" s="377" t="s">
        <v>122</v>
      </c>
      <c r="B33" s="356"/>
      <c r="C33" s="356"/>
      <c r="D33" s="356"/>
      <c r="E33" s="356"/>
      <c r="F33" s="356"/>
      <c r="G33" s="356"/>
      <c r="H33" s="356"/>
      <c r="I33" s="356"/>
      <c r="J33" s="356"/>
      <c r="K33" s="356"/>
      <c r="L33" s="356"/>
      <c r="M33" s="378"/>
      <c r="N33" s="70"/>
      <c r="O33" s="20"/>
      <c r="P33" s="20"/>
      <c r="Q33" s="20"/>
      <c r="R33" s="20"/>
      <c r="S33" s="20"/>
      <c r="AH33" s="19"/>
      <c r="AO33" s="18"/>
      <c r="AP33" s="379"/>
      <c r="AQ33" s="183"/>
      <c r="AR33" s="183"/>
      <c r="AS33" s="183"/>
      <c r="AT33" s="183"/>
      <c r="AU33" s="183"/>
      <c r="AV33" s="183"/>
      <c r="AW33" s="183"/>
      <c r="AX33" s="183"/>
      <c r="AY33" s="183"/>
      <c r="AZ33" s="183"/>
      <c r="BA33" s="183"/>
      <c r="BB33" s="183"/>
      <c r="BC33" s="183"/>
      <c r="BD33" s="183"/>
      <c r="BE33" s="183"/>
      <c r="BF33" s="183"/>
      <c r="BG33" s="183"/>
      <c r="BH33" s="183"/>
      <c r="BI33" s="71"/>
    </row>
    <row r="34" spans="1:61" ht="12.75" customHeight="1" x14ac:dyDescent="0.25">
      <c r="A34" s="384" t="s">
        <v>123</v>
      </c>
      <c r="B34" s="310"/>
      <c r="C34" s="310"/>
      <c r="D34" s="326"/>
      <c r="E34" s="388" t="s">
        <v>124</v>
      </c>
      <c r="F34" s="388"/>
      <c r="G34" s="388"/>
      <c r="H34" s="389"/>
      <c r="I34" s="391" t="s">
        <v>58</v>
      </c>
      <c r="J34" s="310"/>
      <c r="K34" s="310"/>
      <c r="L34" s="310"/>
      <c r="M34" s="311"/>
      <c r="N34" s="70"/>
      <c r="O34" s="72"/>
      <c r="P34" s="20"/>
      <c r="Q34" s="20"/>
      <c r="R34" s="20"/>
      <c r="S34" s="20"/>
      <c r="AH34" s="19"/>
      <c r="AO34" s="18"/>
      <c r="AP34" s="380"/>
      <c r="AQ34" s="381"/>
      <c r="AR34" s="381"/>
      <c r="AS34" s="381"/>
      <c r="AT34" s="381"/>
      <c r="AU34" s="381"/>
      <c r="AV34" s="381"/>
      <c r="AW34" s="381"/>
      <c r="AX34" s="381"/>
      <c r="AY34" s="381"/>
      <c r="AZ34" s="381"/>
      <c r="BA34" s="381"/>
      <c r="BB34" s="381"/>
      <c r="BC34" s="381"/>
      <c r="BD34" s="381"/>
      <c r="BE34" s="381"/>
      <c r="BF34" s="381"/>
      <c r="BG34" s="381"/>
      <c r="BH34" s="381"/>
      <c r="BI34" s="71"/>
    </row>
    <row r="35" spans="1:61" ht="12.75" customHeight="1" thickBot="1" x14ac:dyDescent="0.3">
      <c r="A35" s="385"/>
      <c r="B35" s="386"/>
      <c r="C35" s="386"/>
      <c r="D35" s="387"/>
      <c r="E35" s="390"/>
      <c r="F35" s="390"/>
      <c r="G35" s="390"/>
      <c r="H35" s="390"/>
      <c r="I35" s="392"/>
      <c r="J35" s="386"/>
      <c r="K35" s="386"/>
      <c r="L35" s="386"/>
      <c r="M35" s="393"/>
      <c r="N35" s="70"/>
      <c r="O35" s="72"/>
      <c r="P35" s="20"/>
      <c r="Q35" s="20"/>
      <c r="R35" s="20"/>
      <c r="S35" s="20"/>
      <c r="T35" s="25"/>
      <c r="U35" s="25"/>
      <c r="V35" s="25"/>
      <c r="W35" s="25"/>
      <c r="X35" s="25"/>
      <c r="Y35" s="25"/>
      <c r="Z35" s="25"/>
      <c r="AH35" s="19"/>
      <c r="AO35" s="18"/>
      <c r="AP35" s="380"/>
      <c r="AQ35" s="381"/>
      <c r="AR35" s="381"/>
      <c r="AS35" s="381"/>
      <c r="AT35" s="381"/>
      <c r="AU35" s="381"/>
      <c r="AV35" s="381"/>
      <c r="AW35" s="381"/>
      <c r="AX35" s="381"/>
      <c r="AY35" s="381"/>
      <c r="AZ35" s="381"/>
      <c r="BA35" s="381"/>
      <c r="BB35" s="381"/>
      <c r="BC35" s="381"/>
      <c r="BD35" s="381"/>
      <c r="BE35" s="381"/>
      <c r="BF35" s="381"/>
      <c r="BG35" s="381"/>
      <c r="BH35" s="381"/>
      <c r="BI35" s="71"/>
    </row>
    <row r="36" spans="1:61" ht="12.75" customHeight="1" x14ac:dyDescent="0.25">
      <c r="A36" s="394"/>
      <c r="B36" s="395"/>
      <c r="C36" s="395"/>
      <c r="D36" s="395"/>
      <c r="E36" s="395"/>
      <c r="F36" s="395"/>
      <c r="G36" s="395"/>
      <c r="H36" s="395"/>
      <c r="I36" s="413"/>
      <c r="J36" s="414"/>
      <c r="K36" s="414"/>
      <c r="L36" s="414"/>
      <c r="M36" s="415"/>
      <c r="N36" s="73"/>
      <c r="O36" s="74"/>
      <c r="P36" s="74"/>
      <c r="Q36" s="74"/>
      <c r="R36" s="74"/>
      <c r="S36" s="74"/>
      <c r="AH36" s="19"/>
      <c r="AO36" s="18"/>
      <c r="AP36" s="380"/>
      <c r="AQ36" s="381"/>
      <c r="AR36" s="381"/>
      <c r="AS36" s="381"/>
      <c r="AT36" s="381"/>
      <c r="AU36" s="381"/>
      <c r="AV36" s="381"/>
      <c r="AW36" s="381"/>
      <c r="AX36" s="381"/>
      <c r="AY36" s="381"/>
      <c r="AZ36" s="381"/>
      <c r="BA36" s="381"/>
      <c r="BB36" s="381"/>
      <c r="BC36" s="381"/>
      <c r="BD36" s="381"/>
      <c r="BE36" s="381"/>
      <c r="BF36" s="381"/>
      <c r="BG36" s="381"/>
      <c r="BH36" s="381"/>
      <c r="BI36" s="71"/>
    </row>
    <row r="37" spans="1:61" ht="12.75" customHeight="1" x14ac:dyDescent="0.25">
      <c r="A37" s="416"/>
      <c r="B37" s="417"/>
      <c r="C37" s="417"/>
      <c r="D37" s="417"/>
      <c r="E37" s="417"/>
      <c r="F37" s="417"/>
      <c r="G37" s="417"/>
      <c r="H37" s="417"/>
      <c r="I37" s="418"/>
      <c r="J37" s="419"/>
      <c r="K37" s="419"/>
      <c r="L37" s="419"/>
      <c r="M37" s="420"/>
      <c r="N37" s="73"/>
      <c r="O37" s="74"/>
      <c r="P37" s="74"/>
      <c r="Q37" s="74"/>
      <c r="R37" s="74"/>
      <c r="S37" s="74"/>
      <c r="AH37" s="19"/>
      <c r="AO37" s="18"/>
      <c r="AP37" s="380"/>
      <c r="AQ37" s="381"/>
      <c r="AR37" s="381"/>
      <c r="AS37" s="381"/>
      <c r="AT37" s="381"/>
      <c r="AU37" s="381"/>
      <c r="AV37" s="381"/>
      <c r="AW37" s="381"/>
      <c r="AX37" s="381"/>
      <c r="AY37" s="381"/>
      <c r="AZ37" s="381"/>
      <c r="BA37" s="381"/>
      <c r="BB37" s="381"/>
      <c r="BC37" s="381"/>
      <c r="BD37" s="381"/>
      <c r="BE37" s="381"/>
      <c r="BF37" s="381"/>
      <c r="BG37" s="381"/>
      <c r="BH37" s="381"/>
      <c r="BI37" s="71"/>
    </row>
    <row r="38" spans="1:61" ht="12.75" customHeight="1" x14ac:dyDescent="0.25">
      <c r="A38" s="416"/>
      <c r="B38" s="417"/>
      <c r="C38" s="417"/>
      <c r="D38" s="417"/>
      <c r="E38" s="417"/>
      <c r="F38" s="417"/>
      <c r="G38" s="417"/>
      <c r="H38" s="417"/>
      <c r="I38" s="418"/>
      <c r="J38" s="419"/>
      <c r="K38" s="419"/>
      <c r="L38" s="419"/>
      <c r="M38" s="420"/>
      <c r="N38" s="73"/>
      <c r="O38" s="74"/>
      <c r="P38" s="74"/>
      <c r="Q38" s="74"/>
      <c r="R38" s="74"/>
      <c r="S38" s="74"/>
      <c r="AH38" s="19"/>
      <c r="AO38" s="18"/>
      <c r="AP38" s="380"/>
      <c r="AQ38" s="381"/>
      <c r="AR38" s="381"/>
      <c r="AS38" s="381"/>
      <c r="AT38" s="381"/>
      <c r="AU38" s="381"/>
      <c r="AV38" s="381"/>
      <c r="AW38" s="381"/>
      <c r="AX38" s="381"/>
      <c r="AY38" s="381"/>
      <c r="AZ38" s="381"/>
      <c r="BA38" s="381"/>
      <c r="BB38" s="381"/>
      <c r="BC38" s="381"/>
      <c r="BD38" s="381"/>
      <c r="BE38" s="381"/>
      <c r="BF38" s="381"/>
      <c r="BG38" s="381"/>
      <c r="BH38" s="381"/>
      <c r="BI38" s="71"/>
    </row>
    <row r="39" spans="1:61" ht="12.75" customHeight="1" x14ac:dyDescent="0.25">
      <c r="A39" s="416"/>
      <c r="B39" s="417"/>
      <c r="C39" s="417"/>
      <c r="D39" s="417"/>
      <c r="E39" s="417"/>
      <c r="F39" s="417"/>
      <c r="G39" s="417"/>
      <c r="H39" s="417"/>
      <c r="I39" s="418"/>
      <c r="J39" s="419"/>
      <c r="K39" s="419"/>
      <c r="L39" s="419"/>
      <c r="M39" s="420"/>
      <c r="N39" s="73"/>
      <c r="O39" s="74"/>
      <c r="P39" s="74"/>
      <c r="Q39" s="74"/>
      <c r="R39" s="74"/>
      <c r="S39" s="74"/>
      <c r="AH39" s="19"/>
      <c r="AO39" s="18"/>
      <c r="AP39" s="380"/>
      <c r="AQ39" s="381"/>
      <c r="AR39" s="381"/>
      <c r="AS39" s="381"/>
      <c r="AT39" s="381"/>
      <c r="AU39" s="381"/>
      <c r="AV39" s="381"/>
      <c r="AW39" s="381"/>
      <c r="AX39" s="381"/>
      <c r="AY39" s="381"/>
      <c r="AZ39" s="381"/>
      <c r="BA39" s="381"/>
      <c r="BB39" s="381"/>
      <c r="BC39" s="381"/>
      <c r="BD39" s="381"/>
      <c r="BE39" s="381"/>
      <c r="BF39" s="381"/>
      <c r="BG39" s="381"/>
      <c r="BH39" s="381"/>
      <c r="BI39" s="71"/>
    </row>
    <row r="40" spans="1:61" ht="12.75" customHeight="1" x14ac:dyDescent="0.25">
      <c r="A40" s="416"/>
      <c r="B40" s="417"/>
      <c r="C40" s="417"/>
      <c r="D40" s="417"/>
      <c r="E40" s="417"/>
      <c r="F40" s="417"/>
      <c r="G40" s="417"/>
      <c r="H40" s="417"/>
      <c r="I40" s="418"/>
      <c r="J40" s="419"/>
      <c r="K40" s="419"/>
      <c r="L40" s="419"/>
      <c r="M40" s="420"/>
      <c r="N40" s="73"/>
      <c r="O40" s="74"/>
      <c r="P40" s="74"/>
      <c r="Q40" s="74"/>
      <c r="R40" s="74"/>
      <c r="S40" s="74"/>
      <c r="AH40" s="19"/>
      <c r="AO40" s="18"/>
      <c r="AP40" s="380"/>
      <c r="AQ40" s="381"/>
      <c r="AR40" s="381"/>
      <c r="AS40" s="381"/>
      <c r="AT40" s="381"/>
      <c r="AU40" s="381"/>
      <c r="AV40" s="381"/>
      <c r="AW40" s="381"/>
      <c r="AX40" s="381"/>
      <c r="AY40" s="381"/>
      <c r="AZ40" s="381"/>
      <c r="BA40" s="381"/>
      <c r="BB40" s="381"/>
      <c r="BC40" s="381"/>
      <c r="BD40" s="381"/>
      <c r="BE40" s="381"/>
      <c r="BF40" s="381"/>
      <c r="BG40" s="381"/>
      <c r="BH40" s="381"/>
      <c r="BI40" s="71"/>
    </row>
    <row r="41" spans="1:61" ht="12.75" customHeight="1" x14ac:dyDescent="0.25">
      <c r="A41" s="416"/>
      <c r="B41" s="417"/>
      <c r="C41" s="417"/>
      <c r="D41" s="417"/>
      <c r="E41" s="417"/>
      <c r="F41" s="417"/>
      <c r="G41" s="417"/>
      <c r="H41" s="417"/>
      <c r="I41" s="418"/>
      <c r="J41" s="419"/>
      <c r="K41" s="419"/>
      <c r="L41" s="419"/>
      <c r="M41" s="420"/>
      <c r="N41" s="73"/>
      <c r="O41" s="74"/>
      <c r="P41" s="74"/>
      <c r="Q41" s="74"/>
      <c r="R41" s="74"/>
      <c r="S41" s="74"/>
      <c r="AH41" s="19"/>
      <c r="AO41" s="18"/>
      <c r="AP41" s="380"/>
      <c r="AQ41" s="381"/>
      <c r="AR41" s="381"/>
      <c r="AS41" s="381"/>
      <c r="AT41" s="381"/>
      <c r="AU41" s="381"/>
      <c r="AV41" s="381"/>
      <c r="AW41" s="381"/>
      <c r="AX41" s="381"/>
      <c r="AY41" s="381"/>
      <c r="AZ41" s="381"/>
      <c r="BA41" s="381"/>
      <c r="BB41" s="381"/>
      <c r="BC41" s="381"/>
      <c r="BD41" s="381"/>
      <c r="BE41" s="381"/>
      <c r="BF41" s="381"/>
      <c r="BG41" s="381"/>
      <c r="BH41" s="381"/>
      <c r="BI41" s="71"/>
    </row>
    <row r="42" spans="1:61" ht="12.75" customHeight="1" x14ac:dyDescent="0.25">
      <c r="A42" s="416"/>
      <c r="B42" s="417"/>
      <c r="C42" s="417"/>
      <c r="D42" s="417"/>
      <c r="E42" s="417"/>
      <c r="F42" s="417"/>
      <c r="G42" s="417"/>
      <c r="H42" s="417"/>
      <c r="I42" s="418"/>
      <c r="J42" s="419"/>
      <c r="K42" s="419"/>
      <c r="L42" s="419"/>
      <c r="M42" s="420"/>
      <c r="N42" s="73"/>
      <c r="O42" s="74"/>
      <c r="P42" s="74"/>
      <c r="Q42" s="74"/>
      <c r="R42" s="74"/>
      <c r="S42" s="74"/>
      <c r="AH42" s="19"/>
      <c r="AO42" s="18"/>
      <c r="AP42" s="380"/>
      <c r="AQ42" s="381"/>
      <c r="AR42" s="381"/>
      <c r="AS42" s="381"/>
      <c r="AT42" s="381"/>
      <c r="AU42" s="381"/>
      <c r="AV42" s="381"/>
      <c r="AW42" s="381"/>
      <c r="AX42" s="381"/>
      <c r="AY42" s="381"/>
      <c r="AZ42" s="381"/>
      <c r="BA42" s="381"/>
      <c r="BB42" s="381"/>
      <c r="BC42" s="381"/>
      <c r="BD42" s="381"/>
      <c r="BE42" s="381"/>
      <c r="BF42" s="381"/>
      <c r="BG42" s="381"/>
      <c r="BH42" s="381"/>
      <c r="BI42" s="71"/>
    </row>
    <row r="43" spans="1:61" ht="12.75" customHeight="1" x14ac:dyDescent="0.25">
      <c r="A43" s="429"/>
      <c r="B43" s="426"/>
      <c r="C43" s="426"/>
      <c r="D43" s="427"/>
      <c r="E43" s="418"/>
      <c r="F43" s="426"/>
      <c r="G43" s="426"/>
      <c r="H43" s="427"/>
      <c r="I43" s="418"/>
      <c r="J43" s="426"/>
      <c r="K43" s="426"/>
      <c r="L43" s="426"/>
      <c r="M43" s="428"/>
      <c r="N43" s="73"/>
      <c r="O43" s="74"/>
      <c r="P43" s="74"/>
      <c r="Q43" s="74"/>
      <c r="R43" s="74"/>
      <c r="S43" s="74"/>
      <c r="AH43" s="19"/>
      <c r="AO43" s="18"/>
      <c r="AP43" s="380"/>
      <c r="AQ43" s="381"/>
      <c r="AR43" s="381"/>
      <c r="AS43" s="381"/>
      <c r="AT43" s="381"/>
      <c r="AU43" s="381"/>
      <c r="AV43" s="381"/>
      <c r="AW43" s="381"/>
      <c r="AX43" s="381"/>
      <c r="AY43" s="381"/>
      <c r="AZ43" s="381"/>
      <c r="BA43" s="381"/>
      <c r="BB43" s="381"/>
      <c r="BC43" s="381"/>
      <c r="BD43" s="381"/>
      <c r="BE43" s="381"/>
      <c r="BF43" s="381"/>
      <c r="BG43" s="381"/>
      <c r="BH43" s="381"/>
      <c r="BI43" s="71"/>
    </row>
    <row r="44" spans="1:61" ht="12.75" customHeight="1" x14ac:dyDescent="0.25">
      <c r="A44" s="429"/>
      <c r="B44" s="426"/>
      <c r="C44" s="426"/>
      <c r="D44" s="427"/>
      <c r="E44" s="418"/>
      <c r="F44" s="426"/>
      <c r="G44" s="426"/>
      <c r="H44" s="427"/>
      <c r="I44" s="418"/>
      <c r="J44" s="426"/>
      <c r="K44" s="426"/>
      <c r="L44" s="426"/>
      <c r="M44" s="428"/>
      <c r="N44" s="73"/>
      <c r="O44" s="74"/>
      <c r="P44" s="74"/>
      <c r="Q44" s="74"/>
      <c r="R44" s="74"/>
      <c r="S44" s="74"/>
      <c r="AH44" s="19"/>
      <c r="AO44" s="18"/>
      <c r="AP44" s="380"/>
      <c r="AQ44" s="381"/>
      <c r="AR44" s="381"/>
      <c r="AS44" s="381"/>
      <c r="AT44" s="381"/>
      <c r="AU44" s="381"/>
      <c r="AV44" s="381"/>
      <c r="AW44" s="381"/>
      <c r="AX44" s="381"/>
      <c r="AY44" s="381"/>
      <c r="AZ44" s="381"/>
      <c r="BA44" s="381"/>
      <c r="BB44" s="381"/>
      <c r="BC44" s="381"/>
      <c r="BD44" s="381"/>
      <c r="BE44" s="381"/>
      <c r="BF44" s="381"/>
      <c r="BG44" s="381"/>
      <c r="BH44" s="381"/>
      <c r="BI44" s="71"/>
    </row>
    <row r="45" spans="1:61" ht="12.75" customHeight="1" x14ac:dyDescent="0.25">
      <c r="A45" s="429"/>
      <c r="B45" s="426"/>
      <c r="C45" s="426"/>
      <c r="D45" s="427"/>
      <c r="E45" s="418"/>
      <c r="F45" s="426"/>
      <c r="G45" s="426"/>
      <c r="H45" s="427"/>
      <c r="I45" s="418"/>
      <c r="J45" s="426"/>
      <c r="K45" s="426"/>
      <c r="L45" s="426"/>
      <c r="M45" s="428"/>
      <c r="N45" s="73"/>
      <c r="O45" s="74"/>
      <c r="P45" s="74"/>
      <c r="Q45" s="74"/>
      <c r="R45" s="74"/>
      <c r="S45" s="74"/>
      <c r="AH45" s="19"/>
      <c r="AO45" s="18"/>
      <c r="AP45" s="380"/>
      <c r="AQ45" s="381"/>
      <c r="AR45" s="381"/>
      <c r="AS45" s="381"/>
      <c r="AT45" s="381"/>
      <c r="AU45" s="381"/>
      <c r="AV45" s="381"/>
      <c r="AW45" s="381"/>
      <c r="AX45" s="381"/>
      <c r="AY45" s="381"/>
      <c r="AZ45" s="381"/>
      <c r="BA45" s="381"/>
      <c r="BB45" s="381"/>
      <c r="BC45" s="381"/>
      <c r="BD45" s="381"/>
      <c r="BE45" s="381"/>
      <c r="BF45" s="381"/>
      <c r="BG45" s="381"/>
      <c r="BH45" s="381"/>
      <c r="BI45" s="71"/>
    </row>
    <row r="46" spans="1:61" ht="12.75" customHeight="1" x14ac:dyDescent="0.25">
      <c r="A46" s="429"/>
      <c r="B46" s="426"/>
      <c r="C46" s="426"/>
      <c r="D46" s="427"/>
      <c r="E46" s="418"/>
      <c r="F46" s="426"/>
      <c r="G46" s="426"/>
      <c r="H46" s="427"/>
      <c r="I46" s="418"/>
      <c r="J46" s="426"/>
      <c r="K46" s="426"/>
      <c r="L46" s="426"/>
      <c r="M46" s="428"/>
      <c r="N46" s="73"/>
      <c r="O46" s="74"/>
      <c r="P46" s="74"/>
      <c r="Q46" s="74"/>
      <c r="R46" s="74"/>
      <c r="S46" s="74"/>
      <c r="AH46" s="19"/>
      <c r="AO46" s="18"/>
      <c r="AP46" s="380"/>
      <c r="AQ46" s="381"/>
      <c r="AR46" s="381"/>
      <c r="AS46" s="381"/>
      <c r="AT46" s="381"/>
      <c r="AU46" s="381"/>
      <c r="AV46" s="381"/>
      <c r="AW46" s="381"/>
      <c r="AX46" s="381"/>
      <c r="AY46" s="381"/>
      <c r="AZ46" s="381"/>
      <c r="BA46" s="381"/>
      <c r="BB46" s="381"/>
      <c r="BC46" s="381"/>
      <c r="BD46" s="381"/>
      <c r="BE46" s="381"/>
      <c r="BF46" s="381"/>
      <c r="BG46" s="381"/>
      <c r="BH46" s="381"/>
      <c r="BI46" s="71"/>
    </row>
    <row r="47" spans="1:61" ht="12.75" customHeight="1" x14ac:dyDescent="0.25">
      <c r="A47" s="429"/>
      <c r="B47" s="426"/>
      <c r="C47" s="426"/>
      <c r="D47" s="427"/>
      <c r="E47" s="418"/>
      <c r="F47" s="426"/>
      <c r="G47" s="426"/>
      <c r="H47" s="427"/>
      <c r="I47" s="418"/>
      <c r="J47" s="426"/>
      <c r="K47" s="426"/>
      <c r="L47" s="426"/>
      <c r="M47" s="428"/>
      <c r="N47" s="73"/>
      <c r="O47" s="74"/>
      <c r="P47" s="74"/>
      <c r="Q47" s="74"/>
      <c r="R47" s="74"/>
      <c r="S47" s="74"/>
      <c r="AH47" s="19"/>
      <c r="AO47" s="18"/>
      <c r="AP47" s="380"/>
      <c r="AQ47" s="381"/>
      <c r="AR47" s="381"/>
      <c r="AS47" s="381"/>
      <c r="AT47" s="381"/>
      <c r="AU47" s="381"/>
      <c r="AV47" s="381"/>
      <c r="AW47" s="381"/>
      <c r="AX47" s="381"/>
      <c r="AY47" s="381"/>
      <c r="AZ47" s="381"/>
      <c r="BA47" s="381"/>
      <c r="BB47" s="381"/>
      <c r="BC47" s="381"/>
      <c r="BD47" s="381"/>
      <c r="BE47" s="381"/>
      <c r="BF47" s="381"/>
      <c r="BG47" s="381"/>
      <c r="BH47" s="381"/>
      <c r="BI47" s="71"/>
    </row>
    <row r="48" spans="1:61" ht="12.75" customHeight="1" x14ac:dyDescent="0.25">
      <c r="A48" s="429"/>
      <c r="B48" s="426"/>
      <c r="C48" s="426"/>
      <c r="D48" s="427"/>
      <c r="E48" s="418"/>
      <c r="F48" s="426"/>
      <c r="G48" s="426"/>
      <c r="H48" s="427"/>
      <c r="I48" s="418"/>
      <c r="J48" s="426"/>
      <c r="K48" s="426"/>
      <c r="L48" s="426"/>
      <c r="M48" s="428"/>
      <c r="N48" s="73"/>
      <c r="O48" s="74"/>
      <c r="P48" s="74"/>
      <c r="Q48" s="74"/>
      <c r="R48" s="74"/>
      <c r="S48" s="74"/>
      <c r="AH48" s="19"/>
      <c r="AO48" s="18"/>
      <c r="AP48" s="380"/>
      <c r="AQ48" s="381"/>
      <c r="AR48" s="381"/>
      <c r="AS48" s="381"/>
      <c r="AT48" s="381"/>
      <c r="AU48" s="381"/>
      <c r="AV48" s="381"/>
      <c r="AW48" s="381"/>
      <c r="AX48" s="381"/>
      <c r="AY48" s="381"/>
      <c r="AZ48" s="381"/>
      <c r="BA48" s="381"/>
      <c r="BB48" s="381"/>
      <c r="BC48" s="381"/>
      <c r="BD48" s="381"/>
      <c r="BE48" s="381"/>
      <c r="BF48" s="381"/>
      <c r="BG48" s="381"/>
      <c r="BH48" s="381"/>
      <c r="BI48" s="71"/>
    </row>
    <row r="49" spans="1:61" ht="12.75" customHeight="1" x14ac:dyDescent="0.25">
      <c r="A49" s="429"/>
      <c r="B49" s="426"/>
      <c r="C49" s="426"/>
      <c r="D49" s="427"/>
      <c r="E49" s="418"/>
      <c r="F49" s="426"/>
      <c r="G49" s="426"/>
      <c r="H49" s="427"/>
      <c r="I49" s="418"/>
      <c r="J49" s="426"/>
      <c r="K49" s="426"/>
      <c r="L49" s="426"/>
      <c r="M49" s="428"/>
      <c r="N49" s="73"/>
      <c r="O49" s="74"/>
      <c r="P49" s="74"/>
      <c r="Q49" s="74"/>
      <c r="R49" s="74"/>
      <c r="S49" s="74"/>
      <c r="AH49" s="19"/>
      <c r="AO49" s="18"/>
      <c r="AP49" s="380"/>
      <c r="AQ49" s="381"/>
      <c r="AR49" s="381"/>
      <c r="AS49" s="381"/>
      <c r="AT49" s="381"/>
      <c r="AU49" s="381"/>
      <c r="AV49" s="381"/>
      <c r="AW49" s="381"/>
      <c r="AX49" s="381"/>
      <c r="AY49" s="381"/>
      <c r="AZ49" s="381"/>
      <c r="BA49" s="381"/>
      <c r="BB49" s="381"/>
      <c r="BC49" s="381"/>
      <c r="BD49" s="381"/>
      <c r="BE49" s="381"/>
      <c r="BF49" s="381"/>
      <c r="BG49" s="381"/>
      <c r="BH49" s="381"/>
      <c r="BI49" s="71"/>
    </row>
    <row r="50" spans="1:61" ht="12.75" customHeight="1" thickBot="1" x14ac:dyDescent="0.3">
      <c r="A50" s="429"/>
      <c r="B50" s="426"/>
      <c r="C50" s="426"/>
      <c r="D50" s="427"/>
      <c r="E50" s="418"/>
      <c r="F50" s="426"/>
      <c r="G50" s="426"/>
      <c r="H50" s="427"/>
      <c r="I50" s="418"/>
      <c r="J50" s="426"/>
      <c r="K50" s="426"/>
      <c r="L50" s="426"/>
      <c r="M50" s="428"/>
      <c r="N50" s="73"/>
      <c r="O50" s="74"/>
      <c r="P50" s="74"/>
      <c r="Q50" s="74"/>
      <c r="R50" s="74"/>
      <c r="S50" s="74"/>
      <c r="AH50" s="19"/>
      <c r="AO50" s="18"/>
      <c r="AP50" s="380"/>
      <c r="AQ50" s="381"/>
      <c r="AR50" s="381"/>
      <c r="AS50" s="381"/>
      <c r="AT50" s="381"/>
      <c r="AU50" s="381"/>
      <c r="AV50" s="381"/>
      <c r="AW50" s="381"/>
      <c r="AX50" s="381"/>
      <c r="AY50" s="381"/>
      <c r="AZ50" s="381"/>
      <c r="BA50" s="381"/>
      <c r="BB50" s="381"/>
      <c r="BC50" s="381"/>
      <c r="BD50" s="381"/>
      <c r="BE50" s="381"/>
      <c r="BF50" s="381"/>
      <c r="BG50" s="381"/>
      <c r="BH50" s="381"/>
      <c r="BI50" s="71"/>
    </row>
    <row r="51" spans="1:61" ht="12.75" customHeight="1" x14ac:dyDescent="0.25">
      <c r="A51" s="446" t="s">
        <v>125</v>
      </c>
      <c r="B51" s="414"/>
      <c r="C51" s="414"/>
      <c r="D51" s="414"/>
      <c r="E51" s="414"/>
      <c r="F51" s="414"/>
      <c r="G51" s="414"/>
      <c r="H51" s="414"/>
      <c r="I51" s="414"/>
      <c r="J51" s="414"/>
      <c r="K51" s="414"/>
      <c r="L51" s="414"/>
      <c r="M51" s="415"/>
      <c r="N51" s="70"/>
      <c r="O51" s="20"/>
      <c r="P51" s="20"/>
      <c r="Q51" s="20"/>
      <c r="R51" s="20"/>
      <c r="S51" s="20"/>
      <c r="AH51" s="19"/>
      <c r="AO51" s="18"/>
      <c r="AP51" s="380"/>
      <c r="AQ51" s="381"/>
      <c r="AR51" s="381"/>
      <c r="AS51" s="381"/>
      <c r="AT51" s="381"/>
      <c r="AU51" s="381"/>
      <c r="AV51" s="381"/>
      <c r="AW51" s="381"/>
      <c r="AX51" s="381"/>
      <c r="AY51" s="381"/>
      <c r="AZ51" s="381"/>
      <c r="BA51" s="381"/>
      <c r="BB51" s="381"/>
      <c r="BC51" s="381"/>
      <c r="BD51" s="381"/>
      <c r="BE51" s="381"/>
      <c r="BF51" s="381"/>
      <c r="BG51" s="381"/>
      <c r="BH51" s="381"/>
      <c r="BI51" s="71"/>
    </row>
    <row r="52" spans="1:61" ht="12.75" customHeight="1" x14ac:dyDescent="0.25">
      <c r="A52" s="384" t="s">
        <v>123</v>
      </c>
      <c r="B52" s="447"/>
      <c r="C52" s="447"/>
      <c r="D52" s="448"/>
      <c r="E52" s="452" t="s">
        <v>124</v>
      </c>
      <c r="F52" s="453"/>
      <c r="G52" s="453"/>
      <c r="H52" s="454"/>
      <c r="I52" s="391" t="s">
        <v>58</v>
      </c>
      <c r="J52" s="447"/>
      <c r="K52" s="447"/>
      <c r="L52" s="447"/>
      <c r="M52" s="458"/>
      <c r="N52" s="70"/>
      <c r="O52" s="20"/>
      <c r="P52" s="20"/>
      <c r="Q52" s="20"/>
      <c r="R52" s="20"/>
      <c r="S52" s="20"/>
      <c r="AH52" s="19"/>
      <c r="AO52" s="18"/>
      <c r="AP52" s="380"/>
      <c r="AQ52" s="381"/>
      <c r="AR52" s="381"/>
      <c r="AS52" s="381"/>
      <c r="AT52" s="381"/>
      <c r="AU52" s="381"/>
      <c r="AV52" s="381"/>
      <c r="AW52" s="381"/>
      <c r="AX52" s="381"/>
      <c r="AY52" s="381"/>
      <c r="AZ52" s="381"/>
      <c r="BA52" s="381"/>
      <c r="BB52" s="381"/>
      <c r="BC52" s="381"/>
      <c r="BD52" s="381"/>
      <c r="BE52" s="381"/>
      <c r="BF52" s="381"/>
      <c r="BG52" s="381"/>
      <c r="BH52" s="381"/>
      <c r="BI52" s="71"/>
    </row>
    <row r="53" spans="1:61" ht="12.75" customHeight="1" thickBot="1" x14ac:dyDescent="0.3">
      <c r="A53" s="449"/>
      <c r="B53" s="450"/>
      <c r="C53" s="450"/>
      <c r="D53" s="451"/>
      <c r="E53" s="455"/>
      <c r="F53" s="456"/>
      <c r="G53" s="456"/>
      <c r="H53" s="457"/>
      <c r="I53" s="459"/>
      <c r="J53" s="450"/>
      <c r="K53" s="450"/>
      <c r="L53" s="450"/>
      <c r="M53" s="460"/>
      <c r="N53" s="70"/>
      <c r="O53" s="20"/>
      <c r="P53" s="20"/>
      <c r="Q53" s="20"/>
      <c r="R53" s="20"/>
      <c r="S53" s="20"/>
      <c r="AH53" s="19"/>
      <c r="AO53" s="18"/>
      <c r="AP53" s="380"/>
      <c r="AQ53" s="381"/>
      <c r="AR53" s="381"/>
      <c r="AS53" s="381"/>
      <c r="AT53" s="381"/>
      <c r="AU53" s="381"/>
      <c r="AV53" s="381"/>
      <c r="AW53" s="381"/>
      <c r="AX53" s="381"/>
      <c r="AY53" s="381"/>
      <c r="AZ53" s="381"/>
      <c r="BA53" s="381"/>
      <c r="BB53" s="381"/>
      <c r="BC53" s="381"/>
      <c r="BD53" s="381"/>
      <c r="BE53" s="381"/>
      <c r="BF53" s="381"/>
      <c r="BG53" s="381"/>
      <c r="BH53" s="381"/>
      <c r="BI53" s="71"/>
    </row>
    <row r="54" spans="1:61" ht="12.75" customHeight="1" x14ac:dyDescent="0.25">
      <c r="A54" s="461"/>
      <c r="B54" s="461"/>
      <c r="C54" s="461"/>
      <c r="D54" s="461"/>
      <c r="E54" s="461"/>
      <c r="F54" s="461"/>
      <c r="G54" s="461"/>
      <c r="H54" s="461"/>
      <c r="I54" s="358"/>
      <c r="J54" s="462"/>
      <c r="K54" s="462"/>
      <c r="L54" s="462"/>
      <c r="M54" s="463"/>
      <c r="N54" s="73"/>
      <c r="O54" s="74"/>
      <c r="P54" s="74"/>
      <c r="Q54" s="74"/>
      <c r="R54" s="74"/>
      <c r="S54" s="74"/>
      <c r="AH54" s="19"/>
      <c r="AO54" s="18"/>
      <c r="AP54" s="380"/>
      <c r="AQ54" s="381"/>
      <c r="AR54" s="381"/>
      <c r="AS54" s="381"/>
      <c r="AT54" s="381"/>
      <c r="AU54" s="381"/>
      <c r="AV54" s="381"/>
      <c r="AW54" s="381"/>
      <c r="AX54" s="381"/>
      <c r="AY54" s="381"/>
      <c r="AZ54" s="381"/>
      <c r="BA54" s="381"/>
      <c r="BB54" s="381"/>
      <c r="BC54" s="381"/>
      <c r="BD54" s="381"/>
      <c r="BE54" s="381"/>
      <c r="BF54" s="381"/>
      <c r="BG54" s="381"/>
      <c r="BH54" s="381"/>
      <c r="BI54" s="71"/>
    </row>
    <row r="55" spans="1:61" ht="12.75" customHeight="1" thickBot="1" x14ac:dyDescent="0.3">
      <c r="A55" s="430"/>
      <c r="B55" s="430"/>
      <c r="C55" s="430"/>
      <c r="D55" s="430"/>
      <c r="E55" s="430"/>
      <c r="F55" s="430"/>
      <c r="G55" s="430"/>
      <c r="H55" s="430"/>
      <c r="I55" s="431"/>
      <c r="J55" s="432"/>
      <c r="K55" s="432"/>
      <c r="L55" s="432"/>
      <c r="M55" s="433"/>
      <c r="N55" s="73"/>
      <c r="O55" s="74"/>
      <c r="P55" s="74"/>
      <c r="Q55" s="74"/>
      <c r="R55" s="74"/>
      <c r="S55" s="74"/>
      <c r="AH55" s="19"/>
      <c r="AO55" s="18"/>
      <c r="AP55" s="382"/>
      <c r="AQ55" s="383"/>
      <c r="AR55" s="383"/>
      <c r="AS55" s="383"/>
      <c r="AT55" s="383"/>
      <c r="AU55" s="383"/>
      <c r="AV55" s="383"/>
      <c r="AW55" s="383"/>
      <c r="AX55" s="383"/>
      <c r="AY55" s="383"/>
      <c r="AZ55" s="383"/>
      <c r="BA55" s="383"/>
      <c r="BB55" s="383"/>
      <c r="BC55" s="383"/>
      <c r="BD55" s="383"/>
      <c r="BE55" s="383"/>
      <c r="BF55" s="383"/>
      <c r="BG55" s="383"/>
      <c r="BH55" s="383"/>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U54"/>
  <sheetViews>
    <sheetView showGridLines="0" zoomScale="125" workbookViewId="0">
      <selection activeCell="L25" sqref="L25"/>
    </sheetView>
  </sheetViews>
  <sheetFormatPr defaultRowHeight="12.75" x14ac:dyDescent="0.2"/>
  <cols>
    <col min="1" max="1" width="7" style="82" customWidth="1"/>
    <col min="2" max="2" width="6.7109375" style="82" customWidth="1"/>
    <col min="3" max="10" width="9.7109375" style="82" customWidth="1"/>
    <col min="11" max="11" width="3.140625" style="82" customWidth="1"/>
    <col min="12" max="15" width="8" style="82" customWidth="1"/>
    <col min="16" max="16384" width="9.140625" style="82"/>
  </cols>
  <sheetData>
    <row r="1" spans="1:21" ht="32.25" customHeight="1" thickBot="1" x14ac:dyDescent="0.25">
      <c r="A1" s="540" t="s">
        <v>221</v>
      </c>
      <c r="B1" s="541"/>
      <c r="C1" s="541"/>
      <c r="D1" s="541"/>
      <c r="E1" s="541"/>
      <c r="F1" s="541"/>
      <c r="G1" s="541"/>
      <c r="H1" s="541"/>
      <c r="I1" s="541"/>
      <c r="J1" s="541"/>
    </row>
    <row r="2" spans="1:21" ht="18" customHeight="1" x14ac:dyDescent="0.25">
      <c r="A2" s="469" t="s">
        <v>128</v>
      </c>
      <c r="B2" s="470"/>
      <c r="C2" s="470"/>
      <c r="D2" s="470"/>
      <c r="E2" s="470"/>
      <c r="F2" s="470"/>
      <c r="G2" s="470"/>
      <c r="H2" s="470"/>
      <c r="I2" s="470"/>
      <c r="J2" s="471"/>
      <c r="L2" s="472" t="s">
        <v>129</v>
      </c>
      <c r="M2" s="473"/>
      <c r="N2" s="473"/>
      <c r="O2" s="474"/>
    </row>
    <row r="3" spans="1:21" ht="17.100000000000001" customHeight="1" x14ac:dyDescent="0.25">
      <c r="A3" s="83" t="s">
        <v>130</v>
      </c>
      <c r="B3" s="481"/>
      <c r="C3" s="481"/>
      <c r="D3" s="481"/>
      <c r="E3" s="481"/>
      <c r="F3" s="84" t="s">
        <v>35</v>
      </c>
      <c r="G3" s="481"/>
      <c r="H3" s="481"/>
      <c r="I3" s="481"/>
      <c r="J3" s="482"/>
      <c r="L3" s="475"/>
      <c r="M3" s="476"/>
      <c r="N3" s="476"/>
      <c r="O3" s="477"/>
    </row>
    <row r="4" spans="1:21" ht="17.100000000000001" customHeight="1" x14ac:dyDescent="0.25">
      <c r="A4" s="85" t="s">
        <v>131</v>
      </c>
      <c r="B4" s="481"/>
      <c r="C4" s="481"/>
      <c r="D4" s="481"/>
      <c r="E4" s="86"/>
      <c r="F4" s="84" t="s">
        <v>132</v>
      </c>
      <c r="G4" s="132"/>
      <c r="H4" s="87"/>
      <c r="I4" s="84" t="s">
        <v>133</v>
      </c>
      <c r="J4" s="133"/>
      <c r="L4" s="475"/>
      <c r="M4" s="476"/>
      <c r="N4" s="476"/>
      <c r="O4" s="477"/>
    </row>
    <row r="5" spans="1:21" ht="17.100000000000001" customHeight="1" thickBot="1" x14ac:dyDescent="0.3">
      <c r="A5" s="88" t="s">
        <v>134</v>
      </c>
      <c r="B5" s="89"/>
      <c r="C5" s="483"/>
      <c r="D5" s="483"/>
      <c r="E5" s="483"/>
      <c r="F5" s="483"/>
      <c r="G5" s="483"/>
      <c r="H5" s="483"/>
      <c r="I5" s="90" t="s">
        <v>43</v>
      </c>
      <c r="J5" s="91"/>
      <c r="L5" s="478"/>
      <c r="M5" s="479"/>
      <c r="N5" s="479"/>
      <c r="O5" s="480"/>
    </row>
    <row r="6" spans="1:21" ht="15" customHeight="1" thickTop="1" x14ac:dyDescent="0.2">
      <c r="A6" s="484" t="s">
        <v>135</v>
      </c>
      <c r="B6" s="485"/>
      <c r="C6" s="485"/>
      <c r="D6" s="485"/>
      <c r="E6" s="485"/>
      <c r="F6" s="485"/>
      <c r="G6" s="485"/>
      <c r="H6" s="485"/>
      <c r="I6" s="485"/>
      <c r="J6" s="486"/>
    </row>
    <row r="7" spans="1:21" ht="15.95" customHeight="1" x14ac:dyDescent="0.25">
      <c r="A7" s="487" t="s">
        <v>136</v>
      </c>
      <c r="B7" s="488"/>
      <c r="C7" s="488"/>
      <c r="D7" s="488"/>
      <c r="E7" s="488"/>
      <c r="F7" s="488"/>
      <c r="G7" s="489"/>
      <c r="H7" s="92" t="s">
        <v>137</v>
      </c>
      <c r="I7" s="490" t="s">
        <v>138</v>
      </c>
      <c r="J7" s="491"/>
      <c r="L7" s="93"/>
      <c r="M7" s="94"/>
      <c r="N7" s="94"/>
      <c r="O7" s="94"/>
      <c r="P7" s="94"/>
      <c r="Q7" s="94"/>
      <c r="R7" s="94"/>
      <c r="S7" s="94"/>
      <c r="T7" s="94"/>
      <c r="U7" s="94"/>
    </row>
    <row r="8" spans="1:21" ht="15.95" customHeight="1" x14ac:dyDescent="0.25">
      <c r="A8" s="464" t="s">
        <v>139</v>
      </c>
      <c r="B8" s="465"/>
      <c r="C8" s="465"/>
      <c r="D8" s="465"/>
      <c r="E8" s="465"/>
      <c r="F8" s="465"/>
      <c r="G8" s="466"/>
      <c r="H8" s="95" t="s">
        <v>140</v>
      </c>
      <c r="I8" s="467" t="s">
        <v>141</v>
      </c>
      <c r="J8" s="468"/>
      <c r="L8" s="93"/>
      <c r="M8" s="94"/>
      <c r="N8" s="94"/>
      <c r="O8" s="94"/>
      <c r="P8" s="94"/>
      <c r="Q8" s="94"/>
      <c r="R8" s="94"/>
      <c r="S8" s="94"/>
      <c r="T8" s="94"/>
      <c r="U8" s="94"/>
    </row>
    <row r="9" spans="1:21" ht="15.95" customHeight="1" x14ac:dyDescent="0.3">
      <c r="A9" s="464" t="s">
        <v>142</v>
      </c>
      <c r="B9" s="465"/>
      <c r="C9" s="465"/>
      <c r="D9" s="465"/>
      <c r="E9" s="465"/>
      <c r="F9" s="465"/>
      <c r="G9" s="466"/>
      <c r="H9" s="95" t="s">
        <v>140</v>
      </c>
      <c r="I9" s="467" t="s">
        <v>141</v>
      </c>
      <c r="J9" s="468"/>
      <c r="L9" s="93"/>
      <c r="M9" s="94"/>
      <c r="N9" s="94"/>
      <c r="O9" s="94"/>
      <c r="P9" s="94"/>
      <c r="Q9" s="94"/>
      <c r="R9" s="94"/>
      <c r="S9" s="94"/>
      <c r="T9" s="94"/>
      <c r="U9" s="94"/>
    </row>
    <row r="10" spans="1:21" ht="15.95" customHeight="1" x14ac:dyDescent="0.3">
      <c r="A10" s="464" t="s">
        <v>143</v>
      </c>
      <c r="B10" s="465"/>
      <c r="C10" s="465"/>
      <c r="D10" s="465"/>
      <c r="E10" s="465"/>
      <c r="F10" s="465"/>
      <c r="G10" s="466"/>
      <c r="H10" s="95" t="s">
        <v>140</v>
      </c>
      <c r="I10" s="467" t="s">
        <v>141</v>
      </c>
      <c r="J10" s="468"/>
      <c r="L10" s="93"/>
      <c r="M10" s="94"/>
      <c r="N10" s="94"/>
      <c r="O10" s="94"/>
      <c r="P10" s="94"/>
      <c r="Q10" s="94"/>
      <c r="R10" s="94"/>
      <c r="S10" s="94"/>
      <c r="T10" s="94"/>
      <c r="U10" s="94"/>
    </row>
    <row r="11" spans="1:21" ht="15.95" customHeight="1" x14ac:dyDescent="0.3">
      <c r="A11" s="464" t="s">
        <v>144</v>
      </c>
      <c r="B11" s="465"/>
      <c r="C11" s="465"/>
      <c r="D11" s="465"/>
      <c r="E11" s="465"/>
      <c r="F11" s="465"/>
      <c r="G11" s="466"/>
      <c r="H11" s="95" t="s">
        <v>145</v>
      </c>
      <c r="I11" s="467" t="s">
        <v>146</v>
      </c>
      <c r="J11" s="468"/>
      <c r="L11" s="93"/>
      <c r="M11" s="94"/>
      <c r="N11" s="94"/>
      <c r="O11" s="94"/>
      <c r="P11" s="94"/>
      <c r="Q11" s="94"/>
      <c r="R11" s="94"/>
      <c r="S11" s="94"/>
      <c r="T11" s="94"/>
      <c r="U11" s="94"/>
    </row>
    <row r="12" spans="1:21" ht="15.95" customHeight="1" x14ac:dyDescent="0.25">
      <c r="A12" s="464" t="s">
        <v>147</v>
      </c>
      <c r="B12" s="465"/>
      <c r="C12" s="465"/>
      <c r="D12" s="465"/>
      <c r="E12" s="465"/>
      <c r="F12" s="465"/>
      <c r="G12" s="466"/>
      <c r="H12" s="95" t="s">
        <v>145</v>
      </c>
      <c r="I12" s="467" t="s">
        <v>146</v>
      </c>
      <c r="J12" s="468"/>
      <c r="L12" s="93"/>
      <c r="M12" s="94"/>
      <c r="N12" s="94"/>
      <c r="O12" s="94"/>
      <c r="P12" s="94"/>
      <c r="Q12" s="94"/>
      <c r="R12" s="94"/>
      <c r="S12" s="94"/>
      <c r="T12" s="94"/>
      <c r="U12" s="94"/>
    </row>
    <row r="13" spans="1:21" ht="15.95" customHeight="1" thickBot="1" x14ac:dyDescent="0.3">
      <c r="A13" s="492" t="s">
        <v>148</v>
      </c>
      <c r="B13" s="493"/>
      <c r="C13" s="493"/>
      <c r="D13" s="493"/>
      <c r="E13" s="493"/>
      <c r="F13" s="493"/>
      <c r="G13" s="494"/>
      <c r="H13" s="96" t="s">
        <v>149</v>
      </c>
      <c r="I13" s="495" t="s">
        <v>150</v>
      </c>
      <c r="J13" s="496"/>
      <c r="L13" s="93"/>
      <c r="M13" s="94"/>
      <c r="N13" s="94"/>
      <c r="O13" s="94"/>
      <c r="P13" s="94"/>
      <c r="Q13" s="94"/>
      <c r="R13" s="94"/>
      <c r="S13" s="94"/>
      <c r="T13" s="94"/>
      <c r="U13" s="94"/>
    </row>
    <row r="14" spans="1:21" ht="12.75" customHeight="1" thickTop="1" x14ac:dyDescent="0.2">
      <c r="A14" s="497" t="s">
        <v>151</v>
      </c>
      <c r="B14" s="500">
        <v>-1</v>
      </c>
      <c r="C14" s="503" t="s">
        <v>152</v>
      </c>
      <c r="D14" s="504"/>
      <c r="E14" s="504"/>
      <c r="F14" s="504"/>
      <c r="G14" s="504"/>
      <c r="H14" s="505" t="s">
        <v>153</v>
      </c>
      <c r="I14" s="505"/>
      <c r="J14" s="506"/>
    </row>
    <row r="15" spans="1:21" ht="12.75" customHeight="1" x14ac:dyDescent="0.2">
      <c r="A15" s="498"/>
      <c r="B15" s="501"/>
      <c r="C15" s="507" t="s">
        <v>154</v>
      </c>
      <c r="D15" s="508"/>
      <c r="E15" s="508"/>
      <c r="F15" s="508"/>
      <c r="G15" s="508"/>
      <c r="H15" s="508"/>
      <c r="I15" s="509" t="s">
        <v>155</v>
      </c>
      <c r="J15" s="510"/>
    </row>
    <row r="16" spans="1:21" ht="13.5" customHeight="1" thickBot="1" x14ac:dyDescent="0.25">
      <c r="A16" s="499"/>
      <c r="B16" s="502"/>
      <c r="C16" s="511" t="s">
        <v>156</v>
      </c>
      <c r="D16" s="512"/>
      <c r="E16" s="512"/>
      <c r="F16" s="512"/>
      <c r="G16" s="512"/>
      <c r="H16" s="512"/>
      <c r="I16" s="513" t="s">
        <v>157</v>
      </c>
      <c r="J16" s="514"/>
    </row>
    <row r="17" spans="1:10" ht="13.5" customHeight="1" thickTop="1" x14ac:dyDescent="0.2">
      <c r="A17" s="522" t="s">
        <v>158</v>
      </c>
      <c r="B17" s="500">
        <v>-2</v>
      </c>
      <c r="C17" s="515" t="s">
        <v>159</v>
      </c>
      <c r="D17" s="515" t="s">
        <v>160</v>
      </c>
      <c r="E17" s="519" t="s">
        <v>161</v>
      </c>
      <c r="F17" s="515" t="s">
        <v>162</v>
      </c>
      <c r="G17" s="97"/>
      <c r="H17" s="97"/>
      <c r="I17" s="97"/>
      <c r="J17" s="98"/>
    </row>
    <row r="18" spans="1:10" ht="12.75" customHeight="1" x14ac:dyDescent="0.2">
      <c r="A18" s="523"/>
      <c r="B18" s="501"/>
      <c r="C18" s="516"/>
      <c r="D18" s="516"/>
      <c r="E18" s="520"/>
      <c r="F18" s="516"/>
      <c r="G18" s="97"/>
      <c r="H18" s="97"/>
      <c r="I18" s="97"/>
      <c r="J18" s="98"/>
    </row>
    <row r="19" spans="1:10" ht="13.5" customHeight="1" thickBot="1" x14ac:dyDescent="0.25">
      <c r="A19" s="523"/>
      <c r="B19" s="501"/>
      <c r="C19" s="518"/>
      <c r="D19" s="518"/>
      <c r="E19" s="521"/>
      <c r="F19" s="517"/>
      <c r="G19" s="97"/>
      <c r="H19" s="97"/>
      <c r="I19" s="97"/>
      <c r="J19" s="98"/>
    </row>
    <row r="20" spans="1:10" ht="17.100000000000001" customHeight="1" thickTop="1" thickBot="1" x14ac:dyDescent="0.25">
      <c r="A20" s="523"/>
      <c r="B20" s="502"/>
      <c r="C20" s="134"/>
      <c r="D20" s="134"/>
      <c r="E20" s="137" t="str">
        <f>IF(D20=0,"",C20/D20)</f>
        <v/>
      </c>
      <c r="F20" s="138" t="str">
        <f>IF(D20=0,"",IF($E$20&lt;=1.5,"Extreme",IF($E$20&lt;=1.8,"Very High",IF($E$20&lt;=2,"High",IF($E$20&lt;=2.2,"Moderate",IF($E$20&lt;=3,"Low",IF($E$20&gt;3,"Very Low")))))))</f>
        <v/>
      </c>
      <c r="G20" s="97"/>
      <c r="H20" s="97"/>
      <c r="I20" s="97"/>
      <c r="J20" s="98"/>
    </row>
    <row r="21" spans="1:10" ht="14.25" customHeight="1" thickTop="1" thickBot="1" x14ac:dyDescent="0.25">
      <c r="A21" s="523"/>
      <c r="B21" s="500">
        <v>-3</v>
      </c>
      <c r="C21" s="515" t="s">
        <v>163</v>
      </c>
      <c r="D21" s="515" t="s">
        <v>164</v>
      </c>
      <c r="E21" s="519" t="s">
        <v>165</v>
      </c>
      <c r="F21" s="515" t="s">
        <v>162</v>
      </c>
      <c r="G21" s="97"/>
      <c r="H21" s="99" t="s">
        <v>166</v>
      </c>
      <c r="I21" s="136"/>
      <c r="J21" s="98"/>
    </row>
    <row r="22" spans="1:10" ht="12.75" customHeight="1" x14ac:dyDescent="0.2">
      <c r="A22" s="523"/>
      <c r="B22" s="501"/>
      <c r="C22" s="516"/>
      <c r="D22" s="516"/>
      <c r="E22" s="520"/>
      <c r="F22" s="516"/>
      <c r="G22" s="97"/>
      <c r="H22" s="525" t="s">
        <v>167</v>
      </c>
      <c r="I22" s="526"/>
      <c r="J22" s="98"/>
    </row>
    <row r="23" spans="1:10" ht="13.5" customHeight="1" thickBot="1" x14ac:dyDescent="0.25">
      <c r="A23" s="523"/>
      <c r="B23" s="501"/>
      <c r="C23" s="518"/>
      <c r="D23" s="518"/>
      <c r="E23" s="521"/>
      <c r="F23" s="517"/>
      <c r="G23" s="97"/>
      <c r="H23" s="527" t="s">
        <v>168</v>
      </c>
      <c r="I23" s="528"/>
      <c r="J23" s="98"/>
    </row>
    <row r="24" spans="1:10" ht="17.100000000000001" customHeight="1" thickTop="1" thickBot="1" x14ac:dyDescent="0.3">
      <c r="A24" s="523"/>
      <c r="B24" s="502"/>
      <c r="C24" s="135"/>
      <c r="D24" s="135"/>
      <c r="E24" s="139" t="str">
        <f>IF(D24=0,"",C24/D24)</f>
        <v/>
      </c>
      <c r="F24" s="140" t="str">
        <f>IF(D24=0,"",IF($E$24&lt;=1.5,"Extreme",IF($E$24&lt;=1.8,"Very High",IF($E$24&lt;=2,"High",IF($E$24&lt;=2.2,"Moderate",IF($E$24&lt;=3,"Low",IF($E$24&gt;3,"Very Low")))))))</f>
        <v/>
      </c>
      <c r="G24" s="97"/>
      <c r="H24" s="529"/>
      <c r="I24" s="530"/>
      <c r="J24" s="98"/>
    </row>
    <row r="25" spans="1:10" ht="13.5" customHeight="1" thickTop="1" x14ac:dyDescent="0.2">
      <c r="A25" s="523"/>
      <c r="B25" s="500">
        <v>-4</v>
      </c>
      <c r="C25" s="515" t="s">
        <v>163</v>
      </c>
      <c r="D25" s="515" t="s">
        <v>169</v>
      </c>
      <c r="E25" s="519" t="s">
        <v>170</v>
      </c>
      <c r="F25" s="515" t="s">
        <v>162</v>
      </c>
      <c r="G25" s="97"/>
      <c r="H25" s="100"/>
      <c r="I25" s="100"/>
      <c r="J25" s="98"/>
    </row>
    <row r="26" spans="1:10" ht="12.75" customHeight="1" x14ac:dyDescent="0.2">
      <c r="A26" s="523"/>
      <c r="B26" s="501"/>
      <c r="C26" s="516"/>
      <c r="D26" s="516"/>
      <c r="E26" s="520"/>
      <c r="F26" s="516"/>
      <c r="G26" s="97"/>
      <c r="H26" s="97"/>
      <c r="I26" s="97"/>
      <c r="J26" s="98"/>
    </row>
    <row r="27" spans="1:10" ht="13.5" customHeight="1" thickBot="1" x14ac:dyDescent="0.25">
      <c r="A27" s="523"/>
      <c r="B27" s="501"/>
      <c r="C27" s="518"/>
      <c r="D27" s="518"/>
      <c r="E27" s="521"/>
      <c r="F27" s="517"/>
      <c r="G27" s="97"/>
      <c r="H27" s="97"/>
      <c r="I27" s="97"/>
      <c r="J27" s="98"/>
    </row>
    <row r="28" spans="1:10" ht="17.100000000000001" customHeight="1" thickTop="1" thickBot="1" x14ac:dyDescent="0.25">
      <c r="A28" s="524"/>
      <c r="B28" s="502"/>
      <c r="C28" s="134"/>
      <c r="D28" s="134"/>
      <c r="E28" s="139" t="str">
        <f>IF(D28=0,"",C28/D28)</f>
        <v/>
      </c>
      <c r="F28" s="140" t="str">
        <f>IF(D28=0,"",IF(E28&gt;1.2,"Extreme",IF(E28&gt;=1.01,"Very High",IF(E28&gt;=0.81,"High",IF(E28&gt;=0.61,"Moderate",IF(E28&gt;=0.41,"Low",IF(E28&lt;0.4,"Very Low")))))))</f>
        <v/>
      </c>
      <c r="G28" s="97"/>
      <c r="H28" s="97"/>
      <c r="I28" s="97"/>
      <c r="J28" s="98"/>
    </row>
    <row r="29" spans="1:10" ht="13.5" customHeight="1" thickTop="1" x14ac:dyDescent="0.2">
      <c r="A29" s="522" t="s">
        <v>171</v>
      </c>
      <c r="B29" s="500">
        <v>-5</v>
      </c>
      <c r="C29" s="515" t="s">
        <v>172</v>
      </c>
      <c r="D29" s="515" t="s">
        <v>173</v>
      </c>
      <c r="E29" s="519" t="s">
        <v>174</v>
      </c>
      <c r="F29" s="515" t="s">
        <v>162</v>
      </c>
      <c r="G29" s="97"/>
      <c r="H29" s="97"/>
      <c r="I29" s="97"/>
      <c r="J29" s="98"/>
    </row>
    <row r="30" spans="1:10" ht="12.75" customHeight="1" x14ac:dyDescent="0.2">
      <c r="A30" s="523"/>
      <c r="B30" s="501"/>
      <c r="C30" s="516"/>
      <c r="D30" s="516"/>
      <c r="E30" s="520"/>
      <c r="F30" s="516"/>
      <c r="G30" s="97"/>
      <c r="H30" s="97"/>
      <c r="I30" s="97"/>
      <c r="J30" s="98"/>
    </row>
    <row r="31" spans="1:10" ht="13.5" customHeight="1" thickBot="1" x14ac:dyDescent="0.25">
      <c r="A31" s="523"/>
      <c r="B31" s="501"/>
      <c r="C31" s="518"/>
      <c r="D31" s="518"/>
      <c r="E31" s="521"/>
      <c r="F31" s="517"/>
      <c r="G31" s="97"/>
      <c r="H31" s="97"/>
      <c r="I31" s="97"/>
      <c r="J31" s="98"/>
    </row>
    <row r="32" spans="1:10" ht="17.100000000000001" customHeight="1" thickTop="1" thickBot="1" x14ac:dyDescent="0.25">
      <c r="A32" s="523"/>
      <c r="B32" s="502"/>
      <c r="C32" s="134"/>
      <c r="D32" s="134"/>
      <c r="E32" s="137" t="str">
        <f>IF(D32=0,"",C32/D32)</f>
        <v/>
      </c>
      <c r="F32" s="140" t="str">
        <f>IF(D32=0,"",IF(E32&gt;3,"Extreme",IF(E32&gt;=2.51,"Very High",IF(E32&gt;=1.81,"High",IF(E32&gt;=1.51,"Moderate",IF(E32&gt;=1,"Low",IF(E32&lt;1,"Very Low")))))))</f>
        <v/>
      </c>
      <c r="G32" s="97"/>
      <c r="H32" s="97"/>
      <c r="I32" s="97"/>
      <c r="J32" s="98"/>
    </row>
    <row r="33" spans="1:10" ht="3.95" customHeight="1" thickTop="1" x14ac:dyDescent="0.2">
      <c r="A33" s="523"/>
      <c r="B33" s="500">
        <v>-6</v>
      </c>
      <c r="C33" s="515" t="s">
        <v>172</v>
      </c>
      <c r="D33" s="515" t="s">
        <v>175</v>
      </c>
      <c r="E33" s="515" t="s">
        <v>176</v>
      </c>
      <c r="F33" s="515" t="s">
        <v>173</v>
      </c>
      <c r="G33" s="531" t="s">
        <v>164</v>
      </c>
      <c r="H33" s="531" t="s">
        <v>177</v>
      </c>
      <c r="I33" s="531" t="s">
        <v>178</v>
      </c>
      <c r="J33" s="531" t="s">
        <v>179</v>
      </c>
    </row>
    <row r="34" spans="1:10" ht="15.95" customHeight="1" x14ac:dyDescent="0.2">
      <c r="A34" s="523"/>
      <c r="B34" s="501"/>
      <c r="C34" s="516"/>
      <c r="D34" s="516"/>
      <c r="E34" s="516"/>
      <c r="F34" s="516"/>
      <c r="G34" s="516"/>
      <c r="H34" s="516"/>
      <c r="I34" s="516"/>
      <c r="J34" s="516"/>
    </row>
    <row r="35" spans="1:10" ht="15.95" customHeight="1" x14ac:dyDescent="0.2">
      <c r="A35" s="523"/>
      <c r="B35" s="501"/>
      <c r="C35" s="516"/>
      <c r="D35" s="516"/>
      <c r="E35" s="516"/>
      <c r="F35" s="516"/>
      <c r="G35" s="516"/>
      <c r="H35" s="516"/>
      <c r="I35" s="516"/>
      <c r="J35" s="516"/>
    </row>
    <row r="36" spans="1:10" ht="15.95" customHeight="1" thickBot="1" x14ac:dyDescent="0.25">
      <c r="A36" s="523"/>
      <c r="B36" s="501"/>
      <c r="C36" s="518"/>
      <c r="D36" s="518"/>
      <c r="E36" s="518"/>
      <c r="F36" s="518"/>
      <c r="G36" s="518"/>
      <c r="H36" s="518"/>
      <c r="I36" s="518"/>
      <c r="J36" s="517"/>
    </row>
    <row r="37" spans="1:10" ht="17.100000000000001" customHeight="1" thickTop="1" thickBot="1" x14ac:dyDescent="0.25">
      <c r="A37" s="524"/>
      <c r="B37" s="502"/>
      <c r="C37" s="134"/>
      <c r="D37" s="134"/>
      <c r="E37" s="134"/>
      <c r="F37" s="134"/>
      <c r="G37" s="134"/>
      <c r="H37" s="134"/>
      <c r="I37" s="137" t="str">
        <f>IF(H37=0,"",E37/H37)</f>
        <v/>
      </c>
      <c r="J37" s="140" t="str">
        <f>IF(H37=0,"",IF(I37&gt;1.6,"Extreme",IF(I37&gt;=1.2,"Very High",IF(I37&gt;=1.15,"High",IF(I37&gt;=1.06,"Moderate",IF(I37&gt;=0.8,"Low",IF(I37&lt;0.8,"Very Low")))))))</f>
        <v/>
      </c>
    </row>
    <row r="38" spans="1:10" ht="13.5" customHeight="1" thickTop="1" x14ac:dyDescent="0.2">
      <c r="A38" s="522" t="s">
        <v>180</v>
      </c>
      <c r="B38" s="500">
        <v>-7</v>
      </c>
      <c r="C38" s="532" t="s">
        <v>181</v>
      </c>
      <c r="D38" s="533"/>
      <c r="E38" s="515" t="s">
        <v>162</v>
      </c>
      <c r="F38" s="101"/>
      <c r="G38" s="97"/>
      <c r="H38" s="97"/>
      <c r="I38" s="97"/>
      <c r="J38" s="98"/>
    </row>
    <row r="39" spans="1:10" ht="12.75" customHeight="1" x14ac:dyDescent="0.2">
      <c r="A39" s="523"/>
      <c r="B39" s="501"/>
      <c r="C39" s="534"/>
      <c r="D39" s="535"/>
      <c r="E39" s="516"/>
      <c r="F39" s="101"/>
      <c r="G39" s="97"/>
      <c r="H39" s="97"/>
      <c r="I39" s="97"/>
      <c r="J39" s="98"/>
    </row>
    <row r="40" spans="1:10" ht="13.5" customHeight="1" thickBot="1" x14ac:dyDescent="0.25">
      <c r="A40" s="523"/>
      <c r="B40" s="501"/>
      <c r="C40" s="536"/>
      <c r="D40" s="537"/>
      <c r="E40" s="517"/>
      <c r="F40" s="101"/>
      <c r="G40" s="97"/>
      <c r="H40" s="97"/>
      <c r="I40" s="97"/>
      <c r="J40" s="98"/>
    </row>
    <row r="41" spans="1:10" ht="17.100000000000001" customHeight="1" thickTop="1" thickBot="1" x14ac:dyDescent="0.25">
      <c r="A41" s="524"/>
      <c r="B41" s="502"/>
      <c r="C41" s="538"/>
      <c r="D41" s="539"/>
      <c r="E41" s="140" t="str">
        <f>IF(C41=0,"",IF(C41&gt;2.4,"Extreme",IF(C41&gt;=2.01,"Very High",IF(C41&gt;=1.61,"High",IF(C41&gt;=1.01,"Moderate",IF(C41&gt;=0.5,"Low",IF(C41&lt;0.5,"Very Low")))))))</f>
        <v/>
      </c>
      <c r="F41" s="102"/>
      <c r="G41" s="97"/>
      <c r="H41" s="97"/>
      <c r="I41" s="97"/>
      <c r="J41" s="98"/>
    </row>
    <row r="42" spans="1:10" ht="6.75" customHeight="1" thickTop="1" thickBot="1" x14ac:dyDescent="0.25">
      <c r="A42" s="103"/>
      <c r="B42" s="104"/>
      <c r="C42" s="105"/>
      <c r="D42" s="105"/>
      <c r="E42" s="105"/>
      <c r="F42" s="106"/>
      <c r="G42" s="97"/>
      <c r="H42" s="97"/>
      <c r="I42" s="97"/>
      <c r="J42" s="98"/>
    </row>
    <row r="43" spans="1:10" ht="15.75" thickTop="1" x14ac:dyDescent="0.25">
      <c r="A43" s="553" t="s">
        <v>182</v>
      </c>
      <c r="B43" s="554"/>
      <c r="C43" s="554"/>
      <c r="D43" s="554"/>
      <c r="E43" s="554"/>
      <c r="F43" s="554"/>
      <c r="G43" s="554"/>
      <c r="H43" s="554"/>
      <c r="I43" s="554"/>
      <c r="J43" s="555"/>
    </row>
    <row r="44" spans="1:10" ht="12.75" customHeight="1" x14ac:dyDescent="0.2">
      <c r="A44" s="556" t="s">
        <v>183</v>
      </c>
      <c r="B44" s="557"/>
      <c r="C44" s="558"/>
      <c r="D44" s="562" t="s">
        <v>184</v>
      </c>
      <c r="E44" s="563"/>
      <c r="F44" s="563"/>
      <c r="G44" s="563"/>
      <c r="H44" s="563"/>
      <c r="I44" s="563"/>
      <c r="J44" s="564"/>
    </row>
    <row r="45" spans="1:10" x14ac:dyDescent="0.2">
      <c r="A45" s="559"/>
      <c r="B45" s="560"/>
      <c r="C45" s="561"/>
      <c r="D45" s="107">
        <v>-1</v>
      </c>
      <c r="E45" s="108">
        <v>-2</v>
      </c>
      <c r="F45" s="108">
        <v>-3</v>
      </c>
      <c r="G45" s="108">
        <v>-4</v>
      </c>
      <c r="H45" s="108">
        <v>-5</v>
      </c>
      <c r="I45" s="108">
        <v>-6</v>
      </c>
      <c r="J45" s="108">
        <v>-7</v>
      </c>
    </row>
    <row r="46" spans="1:10" ht="15" customHeight="1" x14ac:dyDescent="0.2">
      <c r="A46" s="565" t="s">
        <v>37</v>
      </c>
      <c r="B46" s="566"/>
      <c r="C46" s="567"/>
      <c r="D46" s="109" t="s">
        <v>185</v>
      </c>
      <c r="E46" s="110" t="s">
        <v>186</v>
      </c>
      <c r="F46" s="110" t="s">
        <v>187</v>
      </c>
      <c r="G46" s="110" t="s">
        <v>188</v>
      </c>
      <c r="H46" s="110" t="s">
        <v>189</v>
      </c>
      <c r="I46" s="110" t="s">
        <v>190</v>
      </c>
      <c r="J46" s="111" t="s">
        <v>191</v>
      </c>
    </row>
    <row r="47" spans="1:10" ht="15" customHeight="1" x14ac:dyDescent="0.2">
      <c r="A47" s="542" t="s">
        <v>38</v>
      </c>
      <c r="B47" s="543"/>
      <c r="C47" s="544"/>
      <c r="D47" s="112" t="s">
        <v>185</v>
      </c>
      <c r="E47" s="113" t="s">
        <v>192</v>
      </c>
      <c r="F47" s="113" t="s">
        <v>193</v>
      </c>
      <c r="G47" s="113" t="s">
        <v>194</v>
      </c>
      <c r="H47" s="113" t="s">
        <v>195</v>
      </c>
      <c r="I47" s="113" t="s">
        <v>196</v>
      </c>
      <c r="J47" s="114" t="s">
        <v>197</v>
      </c>
    </row>
    <row r="48" spans="1:10" ht="15" customHeight="1" x14ac:dyDescent="0.2">
      <c r="A48" s="542" t="s">
        <v>39</v>
      </c>
      <c r="B48" s="543"/>
      <c r="C48" s="544"/>
      <c r="D48" s="112" t="s">
        <v>185</v>
      </c>
      <c r="E48" s="113" t="s">
        <v>198</v>
      </c>
      <c r="F48" s="113" t="s">
        <v>194</v>
      </c>
      <c r="G48" s="113" t="s">
        <v>199</v>
      </c>
      <c r="H48" s="113" t="s">
        <v>200</v>
      </c>
      <c r="I48" s="113" t="s">
        <v>201</v>
      </c>
      <c r="J48" s="114" t="s">
        <v>202</v>
      </c>
    </row>
    <row r="49" spans="1:10" ht="15" customHeight="1" x14ac:dyDescent="0.2">
      <c r="A49" s="542" t="s">
        <v>40</v>
      </c>
      <c r="B49" s="543"/>
      <c r="C49" s="544"/>
      <c r="D49" s="115" t="s">
        <v>203</v>
      </c>
      <c r="E49" s="113" t="s">
        <v>204</v>
      </c>
      <c r="F49" s="113" t="s">
        <v>199</v>
      </c>
      <c r="G49" s="113" t="s">
        <v>205</v>
      </c>
      <c r="H49" s="113" t="s">
        <v>206</v>
      </c>
      <c r="I49" s="113" t="s">
        <v>207</v>
      </c>
      <c r="J49" s="114" t="s">
        <v>208</v>
      </c>
    </row>
    <row r="50" spans="1:10" ht="15" customHeight="1" x14ac:dyDescent="0.2">
      <c r="A50" s="542" t="s">
        <v>41</v>
      </c>
      <c r="B50" s="543"/>
      <c r="C50" s="544"/>
      <c r="D50" s="116">
        <v>-1</v>
      </c>
      <c r="E50" s="113" t="s">
        <v>209</v>
      </c>
      <c r="F50" s="113" t="s">
        <v>205</v>
      </c>
      <c r="G50" s="113" t="s">
        <v>210</v>
      </c>
      <c r="H50" s="113" t="s">
        <v>211</v>
      </c>
      <c r="I50" s="113" t="s">
        <v>212</v>
      </c>
      <c r="J50" s="114" t="s">
        <v>213</v>
      </c>
    </row>
    <row r="51" spans="1:10" ht="15" customHeight="1" x14ac:dyDescent="0.2">
      <c r="A51" s="545" t="s">
        <v>42</v>
      </c>
      <c r="B51" s="546"/>
      <c r="C51" s="547"/>
      <c r="D51" s="117" t="s">
        <v>214</v>
      </c>
      <c r="E51" s="118" t="s">
        <v>215</v>
      </c>
      <c r="F51" s="118" t="s">
        <v>216</v>
      </c>
      <c r="G51" s="118" t="s">
        <v>217</v>
      </c>
      <c r="H51" s="118" t="s">
        <v>186</v>
      </c>
      <c r="I51" s="118" t="s">
        <v>218</v>
      </c>
      <c r="J51" s="119" t="s">
        <v>219</v>
      </c>
    </row>
    <row r="52" spans="1:10" ht="24.75" customHeight="1" thickBot="1" x14ac:dyDescent="0.25">
      <c r="A52" s="120"/>
      <c r="B52" s="120"/>
      <c r="C52" s="120"/>
      <c r="D52" s="548" t="s">
        <v>220</v>
      </c>
      <c r="E52" s="549"/>
      <c r="F52" s="549"/>
      <c r="G52" s="549"/>
      <c r="H52" s="550"/>
      <c r="I52" s="551" t="str">
        <f>IF(ISNUMBER(C20),F20,IF(ISNUMBER(C24),F24,IF(ISNUMBER(I21),H24,IF(ISNUMBER(C28),F28,IF(ISNUMBER(C32),F32,IF(ISNUMBER(C37),J37,IF(ISNUMBER(C41),E41," ")))))))</f>
        <v xml:space="preserve"> </v>
      </c>
      <c r="J52" s="552"/>
    </row>
    <row r="53" spans="1:10" x14ac:dyDescent="0.2">
      <c r="A53" s="121"/>
      <c r="B53" s="121"/>
      <c r="C53" s="121"/>
      <c r="D53" s="121"/>
      <c r="E53" s="121"/>
      <c r="F53" s="121"/>
      <c r="G53" s="121"/>
      <c r="H53" s="121"/>
      <c r="I53" s="121"/>
      <c r="J53" s="121"/>
    </row>
    <row r="54" spans="1:10" x14ac:dyDescent="0.2">
      <c r="A54" s="121"/>
      <c r="B54" s="121"/>
      <c r="C54" s="121"/>
      <c r="D54" s="121"/>
      <c r="E54" s="121"/>
      <c r="F54" s="121"/>
      <c r="G54" s="121"/>
      <c r="H54" s="121"/>
      <c r="I54" s="121"/>
      <c r="J54" s="121"/>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55"/>
  <sheetViews>
    <sheetView workbookViewId="0">
      <selection sqref="A1:BH1"/>
    </sheetView>
  </sheetViews>
  <sheetFormatPr defaultColWidth="2.7109375" defaultRowHeight="12.75" customHeight="1" x14ac:dyDescent="0.25"/>
  <cols>
    <col min="1" max="5" width="2.7109375" style="18" customWidth="1"/>
    <col min="6" max="11" width="2.7109375" style="19" customWidth="1"/>
    <col min="12" max="28" width="2.7109375" style="18" customWidth="1"/>
    <col min="29" max="30" width="2.7109375" style="19" customWidth="1"/>
    <col min="31" max="33" width="2.7109375" style="18" customWidth="1"/>
    <col min="34" max="34" width="2.85546875" style="18" customWidth="1"/>
    <col min="35" max="40" width="2.7109375" style="18" customWidth="1"/>
    <col min="41" max="41" width="3.140625" style="19" customWidth="1"/>
    <col min="42" max="42" width="3.28515625" style="19" customWidth="1"/>
    <col min="43" max="44" width="2.7109375" style="19" customWidth="1"/>
    <col min="45" max="61" width="2.7109375" style="18" customWidth="1"/>
    <col min="62" max="62" width="2.7109375" style="20" customWidth="1"/>
    <col min="63" max="256" width="2.7109375" style="18"/>
    <col min="257" max="289" width="2.7109375" style="18" customWidth="1"/>
    <col min="290" max="290" width="2.85546875" style="18" customWidth="1"/>
    <col min="291" max="296" width="2.7109375" style="18" customWidth="1"/>
    <col min="297" max="297" width="3.140625" style="18" customWidth="1"/>
    <col min="298" max="298" width="3.28515625" style="18" customWidth="1"/>
    <col min="299" max="318" width="2.7109375" style="18" customWidth="1"/>
    <col min="319" max="512" width="2.7109375" style="18"/>
    <col min="513" max="545" width="2.7109375" style="18" customWidth="1"/>
    <col min="546" max="546" width="2.85546875" style="18" customWidth="1"/>
    <col min="547" max="552" width="2.7109375" style="18" customWidth="1"/>
    <col min="553" max="553" width="3.140625" style="18" customWidth="1"/>
    <col min="554" max="554" width="3.28515625" style="18" customWidth="1"/>
    <col min="555" max="574" width="2.7109375" style="18" customWidth="1"/>
    <col min="575" max="768" width="2.7109375" style="18"/>
    <col min="769" max="801" width="2.7109375" style="18" customWidth="1"/>
    <col min="802" max="802" width="2.85546875" style="18" customWidth="1"/>
    <col min="803" max="808" width="2.7109375" style="18" customWidth="1"/>
    <col min="809" max="809" width="3.140625" style="18" customWidth="1"/>
    <col min="810" max="810" width="3.28515625" style="18" customWidth="1"/>
    <col min="811" max="830" width="2.7109375" style="18" customWidth="1"/>
    <col min="831" max="1024" width="2.7109375" style="18"/>
    <col min="1025" max="1057" width="2.7109375" style="18" customWidth="1"/>
    <col min="1058" max="1058" width="2.85546875" style="18" customWidth="1"/>
    <col min="1059" max="1064" width="2.7109375" style="18" customWidth="1"/>
    <col min="1065" max="1065" width="3.140625" style="18" customWidth="1"/>
    <col min="1066" max="1066" width="3.28515625" style="18" customWidth="1"/>
    <col min="1067" max="1086" width="2.7109375" style="18" customWidth="1"/>
    <col min="1087" max="1280" width="2.7109375" style="18"/>
    <col min="1281" max="1313" width="2.7109375" style="18" customWidth="1"/>
    <col min="1314" max="1314" width="2.85546875" style="18" customWidth="1"/>
    <col min="1315" max="1320" width="2.7109375" style="18" customWidth="1"/>
    <col min="1321" max="1321" width="3.140625" style="18" customWidth="1"/>
    <col min="1322" max="1322" width="3.28515625" style="18" customWidth="1"/>
    <col min="1323" max="1342" width="2.7109375" style="18" customWidth="1"/>
    <col min="1343" max="1536" width="2.7109375" style="18"/>
    <col min="1537" max="1569" width="2.7109375" style="18" customWidth="1"/>
    <col min="1570" max="1570" width="2.85546875" style="18" customWidth="1"/>
    <col min="1571" max="1576" width="2.7109375" style="18" customWidth="1"/>
    <col min="1577" max="1577" width="3.140625" style="18" customWidth="1"/>
    <col min="1578" max="1578" width="3.28515625" style="18" customWidth="1"/>
    <col min="1579" max="1598" width="2.7109375" style="18" customWidth="1"/>
    <col min="1599" max="1792" width="2.7109375" style="18"/>
    <col min="1793" max="1825" width="2.7109375" style="18" customWidth="1"/>
    <col min="1826" max="1826" width="2.85546875" style="18" customWidth="1"/>
    <col min="1827" max="1832" width="2.7109375" style="18" customWidth="1"/>
    <col min="1833" max="1833" width="3.140625" style="18" customWidth="1"/>
    <col min="1834" max="1834" width="3.28515625" style="18" customWidth="1"/>
    <col min="1835" max="1854" width="2.7109375" style="18" customWidth="1"/>
    <col min="1855" max="2048" width="2.7109375" style="18"/>
    <col min="2049" max="2081" width="2.7109375" style="18" customWidth="1"/>
    <col min="2082" max="2082" width="2.85546875" style="18" customWidth="1"/>
    <col min="2083" max="2088" width="2.7109375" style="18" customWidth="1"/>
    <col min="2089" max="2089" width="3.140625" style="18" customWidth="1"/>
    <col min="2090" max="2090" width="3.28515625" style="18" customWidth="1"/>
    <col min="2091" max="2110" width="2.7109375" style="18" customWidth="1"/>
    <col min="2111" max="2304" width="2.7109375" style="18"/>
    <col min="2305" max="2337" width="2.7109375" style="18" customWidth="1"/>
    <col min="2338" max="2338" width="2.85546875" style="18" customWidth="1"/>
    <col min="2339" max="2344" width="2.7109375" style="18" customWidth="1"/>
    <col min="2345" max="2345" width="3.140625" style="18" customWidth="1"/>
    <col min="2346" max="2346" width="3.28515625" style="18" customWidth="1"/>
    <col min="2347" max="2366" width="2.7109375" style="18" customWidth="1"/>
    <col min="2367" max="2560" width="2.7109375" style="18"/>
    <col min="2561" max="2593" width="2.7109375" style="18" customWidth="1"/>
    <col min="2594" max="2594" width="2.85546875" style="18" customWidth="1"/>
    <col min="2595" max="2600" width="2.7109375" style="18" customWidth="1"/>
    <col min="2601" max="2601" width="3.140625" style="18" customWidth="1"/>
    <col min="2602" max="2602" width="3.28515625" style="18" customWidth="1"/>
    <col min="2603" max="2622" width="2.7109375" style="18" customWidth="1"/>
    <col min="2623" max="2816" width="2.7109375" style="18"/>
    <col min="2817" max="2849" width="2.7109375" style="18" customWidth="1"/>
    <col min="2850" max="2850" width="2.85546875" style="18" customWidth="1"/>
    <col min="2851" max="2856" width="2.7109375" style="18" customWidth="1"/>
    <col min="2857" max="2857" width="3.140625" style="18" customWidth="1"/>
    <col min="2858" max="2858" width="3.28515625" style="18" customWidth="1"/>
    <col min="2859" max="2878" width="2.7109375" style="18" customWidth="1"/>
    <col min="2879" max="3072" width="2.7109375" style="18"/>
    <col min="3073" max="3105" width="2.7109375" style="18" customWidth="1"/>
    <col min="3106" max="3106" width="2.85546875" style="18" customWidth="1"/>
    <col min="3107" max="3112" width="2.7109375" style="18" customWidth="1"/>
    <col min="3113" max="3113" width="3.140625" style="18" customWidth="1"/>
    <col min="3114" max="3114" width="3.28515625" style="18" customWidth="1"/>
    <col min="3115" max="3134" width="2.7109375" style="18" customWidth="1"/>
    <col min="3135" max="3328" width="2.7109375" style="18"/>
    <col min="3329" max="3361" width="2.7109375" style="18" customWidth="1"/>
    <col min="3362" max="3362" width="2.85546875" style="18" customWidth="1"/>
    <col min="3363" max="3368" width="2.7109375" style="18" customWidth="1"/>
    <col min="3369" max="3369" width="3.140625" style="18" customWidth="1"/>
    <col min="3370" max="3370" width="3.28515625" style="18" customWidth="1"/>
    <col min="3371" max="3390" width="2.7109375" style="18" customWidth="1"/>
    <col min="3391" max="3584" width="2.7109375" style="18"/>
    <col min="3585" max="3617" width="2.7109375" style="18" customWidth="1"/>
    <col min="3618" max="3618" width="2.85546875" style="18" customWidth="1"/>
    <col min="3619" max="3624" width="2.7109375" style="18" customWidth="1"/>
    <col min="3625" max="3625" width="3.140625" style="18" customWidth="1"/>
    <col min="3626" max="3626" width="3.28515625" style="18" customWidth="1"/>
    <col min="3627" max="3646" width="2.7109375" style="18" customWidth="1"/>
    <col min="3647" max="3840" width="2.7109375" style="18"/>
    <col min="3841" max="3873" width="2.7109375" style="18" customWidth="1"/>
    <col min="3874" max="3874" width="2.85546875" style="18" customWidth="1"/>
    <col min="3875" max="3880" width="2.7109375" style="18" customWidth="1"/>
    <col min="3881" max="3881" width="3.140625" style="18" customWidth="1"/>
    <col min="3882" max="3882" width="3.28515625" style="18" customWidth="1"/>
    <col min="3883" max="3902" width="2.7109375" style="18" customWidth="1"/>
    <col min="3903" max="4096" width="2.7109375" style="18"/>
    <col min="4097" max="4129" width="2.7109375" style="18" customWidth="1"/>
    <col min="4130" max="4130" width="2.85546875" style="18" customWidth="1"/>
    <col min="4131" max="4136" width="2.7109375" style="18" customWidth="1"/>
    <col min="4137" max="4137" width="3.140625" style="18" customWidth="1"/>
    <col min="4138" max="4138" width="3.28515625" style="18" customWidth="1"/>
    <col min="4139" max="4158" width="2.7109375" style="18" customWidth="1"/>
    <col min="4159" max="4352" width="2.7109375" style="18"/>
    <col min="4353" max="4385" width="2.7109375" style="18" customWidth="1"/>
    <col min="4386" max="4386" width="2.85546875" style="18" customWidth="1"/>
    <col min="4387" max="4392" width="2.7109375" style="18" customWidth="1"/>
    <col min="4393" max="4393" width="3.140625" style="18" customWidth="1"/>
    <col min="4394" max="4394" width="3.28515625" style="18" customWidth="1"/>
    <col min="4395" max="4414" width="2.7109375" style="18" customWidth="1"/>
    <col min="4415" max="4608" width="2.7109375" style="18"/>
    <col min="4609" max="4641" width="2.7109375" style="18" customWidth="1"/>
    <col min="4642" max="4642" width="2.85546875" style="18" customWidth="1"/>
    <col min="4643" max="4648" width="2.7109375" style="18" customWidth="1"/>
    <col min="4649" max="4649" width="3.140625" style="18" customWidth="1"/>
    <col min="4650" max="4650" width="3.28515625" style="18" customWidth="1"/>
    <col min="4651" max="4670" width="2.7109375" style="18" customWidth="1"/>
    <col min="4671" max="4864" width="2.7109375" style="18"/>
    <col min="4865" max="4897" width="2.7109375" style="18" customWidth="1"/>
    <col min="4898" max="4898" width="2.85546875" style="18" customWidth="1"/>
    <col min="4899" max="4904" width="2.7109375" style="18" customWidth="1"/>
    <col min="4905" max="4905" width="3.140625" style="18" customWidth="1"/>
    <col min="4906" max="4906" width="3.28515625" style="18" customWidth="1"/>
    <col min="4907" max="4926" width="2.7109375" style="18" customWidth="1"/>
    <col min="4927" max="5120" width="2.7109375" style="18"/>
    <col min="5121" max="5153" width="2.7109375" style="18" customWidth="1"/>
    <col min="5154" max="5154" width="2.85546875" style="18" customWidth="1"/>
    <col min="5155" max="5160" width="2.7109375" style="18" customWidth="1"/>
    <col min="5161" max="5161" width="3.140625" style="18" customWidth="1"/>
    <col min="5162" max="5162" width="3.28515625" style="18" customWidth="1"/>
    <col min="5163" max="5182" width="2.7109375" style="18" customWidth="1"/>
    <col min="5183" max="5376" width="2.7109375" style="18"/>
    <col min="5377" max="5409" width="2.7109375" style="18" customWidth="1"/>
    <col min="5410" max="5410" width="2.85546875" style="18" customWidth="1"/>
    <col min="5411" max="5416" width="2.7109375" style="18" customWidth="1"/>
    <col min="5417" max="5417" width="3.140625" style="18" customWidth="1"/>
    <col min="5418" max="5418" width="3.28515625" style="18" customWidth="1"/>
    <col min="5419" max="5438" width="2.7109375" style="18" customWidth="1"/>
    <col min="5439" max="5632" width="2.7109375" style="18"/>
    <col min="5633" max="5665" width="2.7109375" style="18" customWidth="1"/>
    <col min="5666" max="5666" width="2.85546875" style="18" customWidth="1"/>
    <col min="5667" max="5672" width="2.7109375" style="18" customWidth="1"/>
    <col min="5673" max="5673" width="3.140625" style="18" customWidth="1"/>
    <col min="5674" max="5674" width="3.28515625" style="18" customWidth="1"/>
    <col min="5675" max="5694" width="2.7109375" style="18" customWidth="1"/>
    <col min="5695" max="5888" width="2.7109375" style="18"/>
    <col min="5889" max="5921" width="2.7109375" style="18" customWidth="1"/>
    <col min="5922" max="5922" width="2.85546875" style="18" customWidth="1"/>
    <col min="5923" max="5928" width="2.7109375" style="18" customWidth="1"/>
    <col min="5929" max="5929" width="3.140625" style="18" customWidth="1"/>
    <col min="5930" max="5930" width="3.28515625" style="18" customWidth="1"/>
    <col min="5931" max="5950" width="2.7109375" style="18" customWidth="1"/>
    <col min="5951" max="6144" width="2.7109375" style="18"/>
    <col min="6145" max="6177" width="2.7109375" style="18" customWidth="1"/>
    <col min="6178" max="6178" width="2.85546875" style="18" customWidth="1"/>
    <col min="6179" max="6184" width="2.7109375" style="18" customWidth="1"/>
    <col min="6185" max="6185" width="3.140625" style="18" customWidth="1"/>
    <col min="6186" max="6186" width="3.28515625" style="18" customWidth="1"/>
    <col min="6187" max="6206" width="2.7109375" style="18" customWidth="1"/>
    <col min="6207" max="6400" width="2.7109375" style="18"/>
    <col min="6401" max="6433" width="2.7109375" style="18" customWidth="1"/>
    <col min="6434" max="6434" width="2.85546875" style="18" customWidth="1"/>
    <col min="6435" max="6440" width="2.7109375" style="18" customWidth="1"/>
    <col min="6441" max="6441" width="3.140625" style="18" customWidth="1"/>
    <col min="6442" max="6442" width="3.28515625" style="18" customWidth="1"/>
    <col min="6443" max="6462" width="2.7109375" style="18" customWidth="1"/>
    <col min="6463" max="6656" width="2.7109375" style="18"/>
    <col min="6657" max="6689" width="2.7109375" style="18" customWidth="1"/>
    <col min="6690" max="6690" width="2.85546875" style="18" customWidth="1"/>
    <col min="6691" max="6696" width="2.7109375" style="18" customWidth="1"/>
    <col min="6697" max="6697" width="3.140625" style="18" customWidth="1"/>
    <col min="6698" max="6698" width="3.28515625" style="18" customWidth="1"/>
    <col min="6699" max="6718" width="2.7109375" style="18" customWidth="1"/>
    <col min="6719" max="6912" width="2.7109375" style="18"/>
    <col min="6913" max="6945" width="2.7109375" style="18" customWidth="1"/>
    <col min="6946" max="6946" width="2.85546875" style="18" customWidth="1"/>
    <col min="6947" max="6952" width="2.7109375" style="18" customWidth="1"/>
    <col min="6953" max="6953" width="3.140625" style="18" customWidth="1"/>
    <col min="6954" max="6954" width="3.28515625" style="18" customWidth="1"/>
    <col min="6955" max="6974" width="2.7109375" style="18" customWidth="1"/>
    <col min="6975" max="7168" width="2.7109375" style="18"/>
    <col min="7169" max="7201" width="2.7109375" style="18" customWidth="1"/>
    <col min="7202" max="7202" width="2.85546875" style="18" customWidth="1"/>
    <col min="7203" max="7208" width="2.7109375" style="18" customWidth="1"/>
    <col min="7209" max="7209" width="3.140625" style="18" customWidth="1"/>
    <col min="7210" max="7210" width="3.28515625" style="18" customWidth="1"/>
    <col min="7211" max="7230" width="2.7109375" style="18" customWidth="1"/>
    <col min="7231" max="7424" width="2.7109375" style="18"/>
    <col min="7425" max="7457" width="2.7109375" style="18" customWidth="1"/>
    <col min="7458" max="7458" width="2.85546875" style="18" customWidth="1"/>
    <col min="7459" max="7464" width="2.7109375" style="18" customWidth="1"/>
    <col min="7465" max="7465" width="3.140625" style="18" customWidth="1"/>
    <col min="7466" max="7466" width="3.28515625" style="18" customWidth="1"/>
    <col min="7467" max="7486" width="2.7109375" style="18" customWidth="1"/>
    <col min="7487" max="7680" width="2.7109375" style="18"/>
    <col min="7681" max="7713" width="2.7109375" style="18" customWidth="1"/>
    <col min="7714" max="7714" width="2.85546875" style="18" customWidth="1"/>
    <col min="7715" max="7720" width="2.7109375" style="18" customWidth="1"/>
    <col min="7721" max="7721" width="3.140625" style="18" customWidth="1"/>
    <col min="7722" max="7722" width="3.28515625" style="18" customWidth="1"/>
    <col min="7723" max="7742" width="2.7109375" style="18" customWidth="1"/>
    <col min="7743" max="7936" width="2.7109375" style="18"/>
    <col min="7937" max="7969" width="2.7109375" style="18" customWidth="1"/>
    <col min="7970" max="7970" width="2.85546875" style="18" customWidth="1"/>
    <col min="7971" max="7976" width="2.7109375" style="18" customWidth="1"/>
    <col min="7977" max="7977" width="3.140625" style="18" customWidth="1"/>
    <col min="7978" max="7978" width="3.28515625" style="18" customWidth="1"/>
    <col min="7979" max="7998" width="2.7109375" style="18" customWidth="1"/>
    <col min="7999" max="8192" width="2.7109375" style="18"/>
    <col min="8193" max="8225" width="2.7109375" style="18" customWidth="1"/>
    <col min="8226" max="8226" width="2.85546875" style="18" customWidth="1"/>
    <col min="8227" max="8232" width="2.7109375" style="18" customWidth="1"/>
    <col min="8233" max="8233" width="3.140625" style="18" customWidth="1"/>
    <col min="8234" max="8234" width="3.28515625" style="18" customWidth="1"/>
    <col min="8235" max="8254" width="2.7109375" style="18" customWidth="1"/>
    <col min="8255" max="8448" width="2.7109375" style="18"/>
    <col min="8449" max="8481" width="2.7109375" style="18" customWidth="1"/>
    <col min="8482" max="8482" width="2.85546875" style="18" customWidth="1"/>
    <col min="8483" max="8488" width="2.7109375" style="18" customWidth="1"/>
    <col min="8489" max="8489" width="3.140625" style="18" customWidth="1"/>
    <col min="8490" max="8490" width="3.28515625" style="18" customWidth="1"/>
    <col min="8491" max="8510" width="2.7109375" style="18" customWidth="1"/>
    <col min="8511" max="8704" width="2.7109375" style="18"/>
    <col min="8705" max="8737" width="2.7109375" style="18" customWidth="1"/>
    <col min="8738" max="8738" width="2.85546875" style="18" customWidth="1"/>
    <col min="8739" max="8744" width="2.7109375" style="18" customWidth="1"/>
    <col min="8745" max="8745" width="3.140625" style="18" customWidth="1"/>
    <col min="8746" max="8746" width="3.28515625" style="18" customWidth="1"/>
    <col min="8747" max="8766" width="2.7109375" style="18" customWidth="1"/>
    <col min="8767" max="8960" width="2.7109375" style="18"/>
    <col min="8961" max="8993" width="2.7109375" style="18" customWidth="1"/>
    <col min="8994" max="8994" width="2.85546875" style="18" customWidth="1"/>
    <col min="8995" max="9000" width="2.7109375" style="18" customWidth="1"/>
    <col min="9001" max="9001" width="3.140625" style="18" customWidth="1"/>
    <col min="9002" max="9002" width="3.28515625" style="18" customWidth="1"/>
    <col min="9003" max="9022" width="2.7109375" style="18" customWidth="1"/>
    <col min="9023" max="9216" width="2.7109375" style="18"/>
    <col min="9217" max="9249" width="2.7109375" style="18" customWidth="1"/>
    <col min="9250" max="9250" width="2.85546875" style="18" customWidth="1"/>
    <col min="9251" max="9256" width="2.7109375" style="18" customWidth="1"/>
    <col min="9257" max="9257" width="3.140625" style="18" customWidth="1"/>
    <col min="9258" max="9258" width="3.28515625" style="18" customWidth="1"/>
    <col min="9259" max="9278" width="2.7109375" style="18" customWidth="1"/>
    <col min="9279" max="9472" width="2.7109375" style="18"/>
    <col min="9473" max="9505" width="2.7109375" style="18" customWidth="1"/>
    <col min="9506" max="9506" width="2.85546875" style="18" customWidth="1"/>
    <col min="9507" max="9512" width="2.7109375" style="18" customWidth="1"/>
    <col min="9513" max="9513" width="3.140625" style="18" customWidth="1"/>
    <col min="9514" max="9514" width="3.28515625" style="18" customWidth="1"/>
    <col min="9515" max="9534" width="2.7109375" style="18" customWidth="1"/>
    <col min="9535" max="9728" width="2.7109375" style="18"/>
    <col min="9729" max="9761" width="2.7109375" style="18" customWidth="1"/>
    <col min="9762" max="9762" width="2.85546875" style="18" customWidth="1"/>
    <col min="9763" max="9768" width="2.7109375" style="18" customWidth="1"/>
    <col min="9769" max="9769" width="3.140625" style="18" customWidth="1"/>
    <col min="9770" max="9770" width="3.28515625" style="18" customWidth="1"/>
    <col min="9771" max="9790" width="2.7109375" style="18" customWidth="1"/>
    <col min="9791" max="9984" width="2.7109375" style="18"/>
    <col min="9985" max="10017" width="2.7109375" style="18" customWidth="1"/>
    <col min="10018" max="10018" width="2.85546875" style="18" customWidth="1"/>
    <col min="10019" max="10024" width="2.7109375" style="18" customWidth="1"/>
    <col min="10025" max="10025" width="3.140625" style="18" customWidth="1"/>
    <col min="10026" max="10026" width="3.28515625" style="18" customWidth="1"/>
    <col min="10027" max="10046" width="2.7109375" style="18" customWidth="1"/>
    <col min="10047" max="10240" width="2.7109375" style="18"/>
    <col min="10241" max="10273" width="2.7109375" style="18" customWidth="1"/>
    <col min="10274" max="10274" width="2.85546875" style="18" customWidth="1"/>
    <col min="10275" max="10280" width="2.7109375" style="18" customWidth="1"/>
    <col min="10281" max="10281" width="3.140625" style="18" customWidth="1"/>
    <col min="10282" max="10282" width="3.28515625" style="18" customWidth="1"/>
    <col min="10283" max="10302" width="2.7109375" style="18" customWidth="1"/>
    <col min="10303" max="10496" width="2.7109375" style="18"/>
    <col min="10497" max="10529" width="2.7109375" style="18" customWidth="1"/>
    <col min="10530" max="10530" width="2.85546875" style="18" customWidth="1"/>
    <col min="10531" max="10536" width="2.7109375" style="18" customWidth="1"/>
    <col min="10537" max="10537" width="3.140625" style="18" customWidth="1"/>
    <col min="10538" max="10538" width="3.28515625" style="18" customWidth="1"/>
    <col min="10539" max="10558" width="2.7109375" style="18" customWidth="1"/>
    <col min="10559" max="10752" width="2.7109375" style="18"/>
    <col min="10753" max="10785" width="2.7109375" style="18" customWidth="1"/>
    <col min="10786" max="10786" width="2.85546875" style="18" customWidth="1"/>
    <col min="10787" max="10792" width="2.7109375" style="18" customWidth="1"/>
    <col min="10793" max="10793" width="3.140625" style="18" customWidth="1"/>
    <col min="10794" max="10794" width="3.28515625" style="18" customWidth="1"/>
    <col min="10795" max="10814" width="2.7109375" style="18" customWidth="1"/>
    <col min="10815" max="11008" width="2.7109375" style="18"/>
    <col min="11009" max="11041" width="2.7109375" style="18" customWidth="1"/>
    <col min="11042" max="11042" width="2.85546875" style="18" customWidth="1"/>
    <col min="11043" max="11048" width="2.7109375" style="18" customWidth="1"/>
    <col min="11049" max="11049" width="3.140625" style="18" customWidth="1"/>
    <col min="11050" max="11050" width="3.28515625" style="18" customWidth="1"/>
    <col min="11051" max="11070" width="2.7109375" style="18" customWidth="1"/>
    <col min="11071" max="11264" width="2.7109375" style="18"/>
    <col min="11265" max="11297" width="2.7109375" style="18" customWidth="1"/>
    <col min="11298" max="11298" width="2.85546875" style="18" customWidth="1"/>
    <col min="11299" max="11304" width="2.7109375" style="18" customWidth="1"/>
    <col min="11305" max="11305" width="3.140625" style="18" customWidth="1"/>
    <col min="11306" max="11306" width="3.28515625" style="18" customWidth="1"/>
    <col min="11307" max="11326" width="2.7109375" style="18" customWidth="1"/>
    <col min="11327" max="11520" width="2.7109375" style="18"/>
    <col min="11521" max="11553" width="2.7109375" style="18" customWidth="1"/>
    <col min="11554" max="11554" width="2.85546875" style="18" customWidth="1"/>
    <col min="11555" max="11560" width="2.7109375" style="18" customWidth="1"/>
    <col min="11561" max="11561" width="3.140625" style="18" customWidth="1"/>
    <col min="11562" max="11562" width="3.28515625" style="18" customWidth="1"/>
    <col min="11563" max="11582" width="2.7109375" style="18" customWidth="1"/>
    <col min="11583" max="11776" width="2.7109375" style="18"/>
    <col min="11777" max="11809" width="2.7109375" style="18" customWidth="1"/>
    <col min="11810" max="11810" width="2.85546875" style="18" customWidth="1"/>
    <col min="11811" max="11816" width="2.7109375" style="18" customWidth="1"/>
    <col min="11817" max="11817" width="3.140625" style="18" customWidth="1"/>
    <col min="11818" max="11818" width="3.28515625" style="18" customWidth="1"/>
    <col min="11819" max="11838" width="2.7109375" style="18" customWidth="1"/>
    <col min="11839" max="12032" width="2.7109375" style="18"/>
    <col min="12033" max="12065" width="2.7109375" style="18" customWidth="1"/>
    <col min="12066" max="12066" width="2.85546875" style="18" customWidth="1"/>
    <col min="12067" max="12072" width="2.7109375" style="18" customWidth="1"/>
    <col min="12073" max="12073" width="3.140625" style="18" customWidth="1"/>
    <col min="12074" max="12074" width="3.28515625" style="18" customWidth="1"/>
    <col min="12075" max="12094" width="2.7109375" style="18" customWidth="1"/>
    <col min="12095" max="12288" width="2.7109375" style="18"/>
    <col min="12289" max="12321" width="2.7109375" style="18" customWidth="1"/>
    <col min="12322" max="12322" width="2.85546875" style="18" customWidth="1"/>
    <col min="12323" max="12328" width="2.7109375" style="18" customWidth="1"/>
    <col min="12329" max="12329" width="3.140625" style="18" customWidth="1"/>
    <col min="12330" max="12330" width="3.28515625" style="18" customWidth="1"/>
    <col min="12331" max="12350" width="2.7109375" style="18" customWidth="1"/>
    <col min="12351" max="12544" width="2.7109375" style="18"/>
    <col min="12545" max="12577" width="2.7109375" style="18" customWidth="1"/>
    <col min="12578" max="12578" width="2.85546875" style="18" customWidth="1"/>
    <col min="12579" max="12584" width="2.7109375" style="18" customWidth="1"/>
    <col min="12585" max="12585" width="3.140625" style="18" customWidth="1"/>
    <col min="12586" max="12586" width="3.28515625" style="18" customWidth="1"/>
    <col min="12587" max="12606" width="2.7109375" style="18" customWidth="1"/>
    <col min="12607" max="12800" width="2.7109375" style="18"/>
    <col min="12801" max="12833" width="2.7109375" style="18" customWidth="1"/>
    <col min="12834" max="12834" width="2.85546875" style="18" customWidth="1"/>
    <col min="12835" max="12840" width="2.7109375" style="18" customWidth="1"/>
    <col min="12841" max="12841" width="3.140625" style="18" customWidth="1"/>
    <col min="12842" max="12842" width="3.28515625" style="18" customWidth="1"/>
    <col min="12843" max="12862" width="2.7109375" style="18" customWidth="1"/>
    <col min="12863" max="13056" width="2.7109375" style="18"/>
    <col min="13057" max="13089" width="2.7109375" style="18" customWidth="1"/>
    <col min="13090" max="13090" width="2.85546875" style="18" customWidth="1"/>
    <col min="13091" max="13096" width="2.7109375" style="18" customWidth="1"/>
    <col min="13097" max="13097" width="3.140625" style="18" customWidth="1"/>
    <col min="13098" max="13098" width="3.28515625" style="18" customWidth="1"/>
    <col min="13099" max="13118" width="2.7109375" style="18" customWidth="1"/>
    <col min="13119" max="13312" width="2.7109375" style="18"/>
    <col min="13313" max="13345" width="2.7109375" style="18" customWidth="1"/>
    <col min="13346" max="13346" width="2.85546875" style="18" customWidth="1"/>
    <col min="13347" max="13352" width="2.7109375" style="18" customWidth="1"/>
    <col min="13353" max="13353" width="3.140625" style="18" customWidth="1"/>
    <col min="13354" max="13354" width="3.28515625" style="18" customWidth="1"/>
    <col min="13355" max="13374" width="2.7109375" style="18" customWidth="1"/>
    <col min="13375" max="13568" width="2.7109375" style="18"/>
    <col min="13569" max="13601" width="2.7109375" style="18" customWidth="1"/>
    <col min="13602" max="13602" width="2.85546875" style="18" customWidth="1"/>
    <col min="13603" max="13608" width="2.7109375" style="18" customWidth="1"/>
    <col min="13609" max="13609" width="3.140625" style="18" customWidth="1"/>
    <col min="13610" max="13610" width="3.28515625" style="18" customWidth="1"/>
    <col min="13611" max="13630" width="2.7109375" style="18" customWidth="1"/>
    <col min="13631" max="13824" width="2.7109375" style="18"/>
    <col min="13825" max="13857" width="2.7109375" style="18" customWidth="1"/>
    <col min="13858" max="13858" width="2.85546875" style="18" customWidth="1"/>
    <col min="13859" max="13864" width="2.7109375" style="18" customWidth="1"/>
    <col min="13865" max="13865" width="3.140625" style="18" customWidth="1"/>
    <col min="13866" max="13866" width="3.28515625" style="18" customWidth="1"/>
    <col min="13867" max="13886" width="2.7109375" style="18" customWidth="1"/>
    <col min="13887" max="14080" width="2.7109375" style="18"/>
    <col min="14081" max="14113" width="2.7109375" style="18" customWidth="1"/>
    <col min="14114" max="14114" width="2.85546875" style="18" customWidth="1"/>
    <col min="14115" max="14120" width="2.7109375" style="18" customWidth="1"/>
    <col min="14121" max="14121" width="3.140625" style="18" customWidth="1"/>
    <col min="14122" max="14122" width="3.28515625" style="18" customWidth="1"/>
    <col min="14123" max="14142" width="2.7109375" style="18" customWidth="1"/>
    <col min="14143" max="14336" width="2.7109375" style="18"/>
    <col min="14337" max="14369" width="2.7109375" style="18" customWidth="1"/>
    <col min="14370" max="14370" width="2.85546875" style="18" customWidth="1"/>
    <col min="14371" max="14376" width="2.7109375" style="18" customWidth="1"/>
    <col min="14377" max="14377" width="3.140625" style="18" customWidth="1"/>
    <col min="14378" max="14378" width="3.28515625" style="18" customWidth="1"/>
    <col min="14379" max="14398" width="2.7109375" style="18" customWidth="1"/>
    <col min="14399" max="14592" width="2.7109375" style="18"/>
    <col min="14593" max="14625" width="2.7109375" style="18" customWidth="1"/>
    <col min="14626" max="14626" width="2.85546875" style="18" customWidth="1"/>
    <col min="14627" max="14632" width="2.7109375" style="18" customWidth="1"/>
    <col min="14633" max="14633" width="3.140625" style="18" customWidth="1"/>
    <col min="14634" max="14634" width="3.28515625" style="18" customWidth="1"/>
    <col min="14635" max="14654" width="2.7109375" style="18" customWidth="1"/>
    <col min="14655" max="14848" width="2.7109375" style="18"/>
    <col min="14849" max="14881" width="2.7109375" style="18" customWidth="1"/>
    <col min="14882" max="14882" width="2.85546875" style="18" customWidth="1"/>
    <col min="14883" max="14888" width="2.7109375" style="18" customWidth="1"/>
    <col min="14889" max="14889" width="3.140625" style="18" customWidth="1"/>
    <col min="14890" max="14890" width="3.28515625" style="18" customWidth="1"/>
    <col min="14891" max="14910" width="2.7109375" style="18" customWidth="1"/>
    <col min="14911" max="15104" width="2.7109375" style="18"/>
    <col min="15105" max="15137" width="2.7109375" style="18" customWidth="1"/>
    <col min="15138" max="15138" width="2.85546875" style="18" customWidth="1"/>
    <col min="15139" max="15144" width="2.7109375" style="18" customWidth="1"/>
    <col min="15145" max="15145" width="3.140625" style="18" customWidth="1"/>
    <col min="15146" max="15146" width="3.28515625" style="18" customWidth="1"/>
    <col min="15147" max="15166" width="2.7109375" style="18" customWidth="1"/>
    <col min="15167" max="15360" width="2.7109375" style="18"/>
    <col min="15361" max="15393" width="2.7109375" style="18" customWidth="1"/>
    <col min="15394" max="15394" width="2.85546875" style="18" customWidth="1"/>
    <col min="15395" max="15400" width="2.7109375" style="18" customWidth="1"/>
    <col min="15401" max="15401" width="3.140625" style="18" customWidth="1"/>
    <col min="15402" max="15402" width="3.28515625" style="18" customWidth="1"/>
    <col min="15403" max="15422" width="2.7109375" style="18" customWidth="1"/>
    <col min="15423" max="15616" width="2.7109375" style="18"/>
    <col min="15617" max="15649" width="2.7109375" style="18" customWidth="1"/>
    <col min="15650" max="15650" width="2.85546875" style="18" customWidth="1"/>
    <col min="15651" max="15656" width="2.7109375" style="18" customWidth="1"/>
    <col min="15657" max="15657" width="3.140625" style="18" customWidth="1"/>
    <col min="15658" max="15658" width="3.28515625" style="18" customWidth="1"/>
    <col min="15659" max="15678" width="2.7109375" style="18" customWidth="1"/>
    <col min="15679" max="15872" width="2.7109375" style="18"/>
    <col min="15873" max="15905" width="2.7109375" style="18" customWidth="1"/>
    <col min="15906" max="15906" width="2.85546875" style="18" customWidth="1"/>
    <col min="15907" max="15912" width="2.7109375" style="18" customWidth="1"/>
    <col min="15913" max="15913" width="3.140625" style="18" customWidth="1"/>
    <col min="15914" max="15914" width="3.28515625" style="18" customWidth="1"/>
    <col min="15915" max="15934" width="2.7109375" style="18" customWidth="1"/>
    <col min="15935" max="16128" width="2.7109375" style="18"/>
    <col min="16129" max="16161" width="2.7109375" style="18" customWidth="1"/>
    <col min="16162" max="16162" width="2.85546875" style="18" customWidth="1"/>
    <col min="16163" max="16168" width="2.7109375" style="18" customWidth="1"/>
    <col min="16169" max="16169" width="3.140625" style="18" customWidth="1"/>
    <col min="16170" max="16170" width="3.28515625" style="18" customWidth="1"/>
    <col min="16171" max="16190" width="2.7109375" style="18" customWidth="1"/>
    <col min="16191" max="16384" width="2.7109375" style="18"/>
  </cols>
  <sheetData>
    <row r="1" spans="1:62" ht="28.5" customHeight="1" x14ac:dyDescent="0.25">
      <c r="A1" s="175" t="s">
        <v>221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2" s="15" customFormat="1" ht="12.75" customHeight="1" x14ac:dyDescent="0.25">
      <c r="A2" s="14" t="s">
        <v>27</v>
      </c>
      <c r="B2" s="14"/>
      <c r="C2" s="14"/>
      <c r="D2" s="14"/>
      <c r="I2" s="14"/>
      <c r="J2" s="14"/>
      <c r="K2" s="14"/>
      <c r="AC2" s="16"/>
      <c r="AD2" s="16"/>
      <c r="AO2" s="16"/>
      <c r="AP2" s="16"/>
      <c r="AQ2" s="16"/>
      <c r="AR2" s="16"/>
      <c r="BJ2" s="17"/>
    </row>
    <row r="3" spans="1:62" ht="12.75" customHeight="1" thickBot="1" x14ac:dyDescent="0.3"/>
    <row r="4" spans="1:62" s="22" customFormat="1" ht="12.75" customHeight="1" x14ac:dyDescent="0.2">
      <c r="A4" s="176" t="s">
        <v>28</v>
      </c>
      <c r="B4" s="200"/>
      <c r="C4" s="200"/>
      <c r="D4" s="200"/>
      <c r="E4" s="201"/>
      <c r="F4" s="202"/>
      <c r="G4" s="203"/>
      <c r="H4" s="203"/>
      <c r="I4" s="203"/>
      <c r="J4" s="203"/>
      <c r="K4" s="203"/>
      <c r="L4" s="203"/>
      <c r="M4" s="203"/>
      <c r="N4" s="203"/>
      <c r="O4" s="203"/>
      <c r="P4" s="203"/>
      <c r="Q4" s="203"/>
      <c r="R4" s="203"/>
      <c r="S4" s="204"/>
      <c r="T4" s="176" t="s">
        <v>29</v>
      </c>
      <c r="U4" s="205"/>
      <c r="V4" s="205"/>
      <c r="W4" s="206"/>
      <c r="X4" s="207"/>
      <c r="Y4" s="208"/>
      <c r="Z4" s="209"/>
      <c r="AA4" s="210"/>
      <c r="AB4" s="176" t="s">
        <v>30</v>
      </c>
      <c r="AC4" s="205"/>
      <c r="AD4" s="211"/>
      <c r="AE4" s="208"/>
      <c r="AF4" s="212"/>
      <c r="AG4" s="213"/>
      <c r="AH4" s="176" t="s">
        <v>31</v>
      </c>
      <c r="AI4" s="177"/>
      <c r="AJ4" s="178"/>
      <c r="AK4" s="179"/>
      <c r="AL4" s="180"/>
      <c r="AM4" s="181"/>
      <c r="AN4" s="182" t="s">
        <v>32</v>
      </c>
      <c r="AO4" s="183"/>
      <c r="AP4" s="183"/>
      <c r="AQ4" s="183"/>
      <c r="AR4" s="183"/>
      <c r="AS4" s="183"/>
      <c r="AT4" s="184"/>
      <c r="AU4" s="188" t="str">
        <f>IF(A12=0,"",SUM(M11:P30))</f>
        <v/>
      </c>
      <c r="AV4" s="189"/>
      <c r="AW4" s="189"/>
      <c r="AX4" s="189"/>
      <c r="AY4" s="189"/>
      <c r="AZ4" s="189"/>
      <c r="BA4" s="189"/>
      <c r="BB4" s="189"/>
      <c r="BC4" s="189"/>
      <c r="BD4" s="189"/>
      <c r="BE4" s="189"/>
      <c r="BF4" s="189"/>
      <c r="BG4" s="189"/>
      <c r="BH4" s="190"/>
      <c r="BI4" s="21"/>
    </row>
    <row r="5" spans="1:62" s="22" customFormat="1" ht="12.75" customHeight="1" x14ac:dyDescent="0.2">
      <c r="A5" s="191" t="s">
        <v>33</v>
      </c>
      <c r="B5" s="192"/>
      <c r="C5" s="192"/>
      <c r="D5" s="192"/>
      <c r="E5" s="193"/>
      <c r="F5" s="194"/>
      <c r="G5" s="195"/>
      <c r="H5" s="195"/>
      <c r="I5" s="195"/>
      <c r="J5" s="195"/>
      <c r="K5" s="195"/>
      <c r="L5" s="195"/>
      <c r="M5" s="195"/>
      <c r="N5" s="195"/>
      <c r="O5" s="195"/>
      <c r="P5" s="195"/>
      <c r="Q5" s="195"/>
      <c r="R5" s="195"/>
      <c r="S5" s="196"/>
      <c r="T5" s="434" t="s">
        <v>34</v>
      </c>
      <c r="U5" s="435"/>
      <c r="V5" s="435"/>
      <c r="W5" s="435"/>
      <c r="X5" s="436"/>
      <c r="Y5" s="440"/>
      <c r="Z5" s="441"/>
      <c r="AA5" s="441"/>
      <c r="AB5" s="441"/>
      <c r="AC5" s="441"/>
      <c r="AD5" s="441"/>
      <c r="AE5" s="441"/>
      <c r="AF5" s="441"/>
      <c r="AG5" s="441"/>
      <c r="AH5" s="441"/>
      <c r="AI5" s="441"/>
      <c r="AJ5" s="441"/>
      <c r="AK5" s="441"/>
      <c r="AL5" s="441"/>
      <c r="AM5" s="442"/>
      <c r="AN5" s="185"/>
      <c r="AO5" s="186"/>
      <c r="AP5" s="186"/>
      <c r="AQ5" s="186"/>
      <c r="AR5" s="186"/>
      <c r="AS5" s="186"/>
      <c r="AT5" s="187"/>
      <c r="AU5" s="197" t="str">
        <f>IF(A12=0,"",IF(AU4&gt;=46,"Extreme",IF(AU4&gt;=40,"Very High",IF(AU4&gt;=30,"High",IF(AU4&gt;=20,"Moderate",IF(AU4&gt;=10,"Low",IF(AU4&lt;10,"Very Low")))))))</f>
        <v/>
      </c>
      <c r="AV5" s="198"/>
      <c r="AW5" s="198"/>
      <c r="AX5" s="198"/>
      <c r="AY5" s="198"/>
      <c r="AZ5" s="198"/>
      <c r="BA5" s="198"/>
      <c r="BB5" s="198"/>
      <c r="BC5" s="198"/>
      <c r="BD5" s="198"/>
      <c r="BE5" s="198"/>
      <c r="BF5" s="198"/>
      <c r="BG5" s="198"/>
      <c r="BH5" s="199"/>
      <c r="BI5" s="21"/>
    </row>
    <row r="6" spans="1:62" s="22" customFormat="1" ht="12.75" customHeight="1" x14ac:dyDescent="0.2">
      <c r="A6" s="191" t="s">
        <v>35</v>
      </c>
      <c r="B6" s="192"/>
      <c r="C6" s="192"/>
      <c r="D6" s="192"/>
      <c r="E6" s="193"/>
      <c r="F6" s="194"/>
      <c r="G6" s="195"/>
      <c r="H6" s="195"/>
      <c r="I6" s="195"/>
      <c r="J6" s="195"/>
      <c r="K6" s="195"/>
      <c r="L6" s="195"/>
      <c r="M6" s="195"/>
      <c r="N6" s="195"/>
      <c r="O6" s="195"/>
      <c r="P6" s="195"/>
      <c r="Q6" s="195"/>
      <c r="R6" s="195"/>
      <c r="S6" s="196"/>
      <c r="T6" s="437" t="s">
        <v>126</v>
      </c>
      <c r="U6" s="438"/>
      <c r="V6" s="438"/>
      <c r="W6" s="438"/>
      <c r="X6" s="439"/>
      <c r="Y6" s="443"/>
      <c r="Z6" s="444"/>
      <c r="AA6" s="444"/>
      <c r="AB6" s="444"/>
      <c r="AC6" s="444"/>
      <c r="AD6" s="444"/>
      <c r="AE6" s="444"/>
      <c r="AF6" s="444"/>
      <c r="AG6" s="444"/>
      <c r="AH6" s="444"/>
      <c r="AI6" s="444"/>
      <c r="AJ6" s="444"/>
      <c r="AK6" s="444"/>
      <c r="AL6" s="444"/>
      <c r="AM6" s="445"/>
      <c r="AN6" s="235" t="s">
        <v>36</v>
      </c>
      <c r="AO6" s="236"/>
      <c r="AP6" s="237"/>
      <c r="AQ6" s="215" t="s">
        <v>37</v>
      </c>
      <c r="AR6" s="215"/>
      <c r="AS6" s="216"/>
      <c r="AT6" s="215" t="s">
        <v>38</v>
      </c>
      <c r="AU6" s="215"/>
      <c r="AV6" s="215"/>
      <c r="AW6" s="214" t="s">
        <v>39</v>
      </c>
      <c r="AX6" s="215"/>
      <c r="AY6" s="216"/>
      <c r="AZ6" s="215" t="s">
        <v>40</v>
      </c>
      <c r="BA6" s="215"/>
      <c r="BB6" s="215"/>
      <c r="BC6" s="214" t="s">
        <v>41</v>
      </c>
      <c r="BD6" s="215"/>
      <c r="BE6" s="216"/>
      <c r="BF6" s="215" t="s">
        <v>42</v>
      </c>
      <c r="BG6" s="215"/>
      <c r="BH6" s="217"/>
      <c r="BI6" s="21"/>
    </row>
    <row r="7" spans="1:62" s="22" customFormat="1" ht="12.75" customHeight="1" thickBot="1" x14ac:dyDescent="0.25">
      <c r="A7" s="218" t="s">
        <v>43</v>
      </c>
      <c r="B7" s="219"/>
      <c r="C7" s="219"/>
      <c r="D7" s="219"/>
      <c r="E7" s="220"/>
      <c r="F7" s="221"/>
      <c r="G7" s="222"/>
      <c r="H7" s="222"/>
      <c r="I7" s="222"/>
      <c r="J7" s="222"/>
      <c r="K7" s="222"/>
      <c r="L7" s="222"/>
      <c r="M7" s="222"/>
      <c r="N7" s="222"/>
      <c r="O7" s="222"/>
      <c r="P7" s="222"/>
      <c r="Q7" s="222"/>
      <c r="R7" s="222"/>
      <c r="S7" s="223"/>
      <c r="T7" s="224"/>
      <c r="U7" s="225"/>
      <c r="V7" s="225"/>
      <c r="W7" s="225"/>
      <c r="X7" s="226"/>
      <c r="Y7" s="227"/>
      <c r="Z7" s="228"/>
      <c r="AA7" s="228"/>
      <c r="AB7" s="228"/>
      <c r="AC7" s="228"/>
      <c r="AD7" s="228"/>
      <c r="AE7" s="228"/>
      <c r="AF7" s="228"/>
      <c r="AG7" s="228"/>
      <c r="AH7" s="228"/>
      <c r="AI7" s="228"/>
      <c r="AJ7" s="228"/>
      <c r="AK7" s="228"/>
      <c r="AL7" s="228"/>
      <c r="AM7" s="229"/>
      <c r="AN7" s="238"/>
      <c r="AO7" s="239"/>
      <c r="AP7" s="240"/>
      <c r="AQ7" s="230" t="s">
        <v>44</v>
      </c>
      <c r="AR7" s="230"/>
      <c r="AS7" s="231"/>
      <c r="AT7" s="230" t="s">
        <v>45</v>
      </c>
      <c r="AU7" s="230"/>
      <c r="AV7" s="230"/>
      <c r="AW7" s="232" t="s">
        <v>46</v>
      </c>
      <c r="AX7" s="233"/>
      <c r="AY7" s="234"/>
      <c r="AZ7" s="233" t="s">
        <v>47</v>
      </c>
      <c r="BA7" s="233"/>
      <c r="BB7" s="233"/>
      <c r="BC7" s="232" t="s">
        <v>48</v>
      </c>
      <c r="BD7" s="233"/>
      <c r="BE7" s="234"/>
      <c r="BF7" s="233" t="s">
        <v>49</v>
      </c>
      <c r="BG7" s="233"/>
      <c r="BH7" s="241"/>
      <c r="BI7" s="21"/>
    </row>
    <row r="8" spans="1:62" ht="12.75" customHeight="1" thickBot="1" x14ac:dyDescent="0.3">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3">
      <c r="A9" s="242" t="s">
        <v>50</v>
      </c>
      <c r="B9" s="243"/>
      <c r="C9" s="243"/>
      <c r="D9" s="243"/>
      <c r="E9" s="244"/>
      <c r="F9" s="244"/>
      <c r="G9" s="244"/>
      <c r="H9" s="244"/>
      <c r="I9" s="244"/>
      <c r="J9" s="244"/>
      <c r="K9" s="244"/>
      <c r="L9" s="244"/>
      <c r="M9" s="244"/>
      <c r="N9" s="244"/>
      <c r="O9" s="244"/>
      <c r="P9" s="244"/>
      <c r="Q9" s="244"/>
      <c r="R9" s="244"/>
      <c r="S9" s="244"/>
      <c r="T9" s="244"/>
      <c r="U9" s="244"/>
      <c r="V9" s="244"/>
      <c r="W9" s="244"/>
      <c r="X9" s="244"/>
      <c r="Y9" s="244"/>
      <c r="Z9" s="244"/>
      <c r="AA9" s="244"/>
      <c r="AB9" s="245"/>
      <c r="AC9" s="24"/>
      <c r="AD9" s="24"/>
      <c r="AE9" s="246" t="s">
        <v>50</v>
      </c>
      <c r="AF9" s="248" t="s">
        <v>51</v>
      </c>
      <c r="AG9" s="248"/>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50"/>
    </row>
    <row r="10" spans="1:62" ht="12.75" customHeight="1" thickTop="1" x14ac:dyDescent="0.25">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47"/>
      <c r="AF10" s="125"/>
      <c r="AG10" s="31"/>
      <c r="AH10" s="31"/>
      <c r="AI10" s="31"/>
      <c r="AJ10" s="31"/>
      <c r="AK10" s="31"/>
      <c r="AL10" s="128"/>
      <c r="AM10" s="128"/>
      <c r="AN10" s="128"/>
      <c r="AO10" s="128"/>
      <c r="AP10" s="129"/>
      <c r="AQ10" s="251" t="s">
        <v>37</v>
      </c>
      <c r="AR10" s="252"/>
      <c r="AS10" s="253"/>
      <c r="AT10" s="251" t="s">
        <v>38</v>
      </c>
      <c r="AU10" s="252"/>
      <c r="AV10" s="253"/>
      <c r="AW10" s="251" t="s">
        <v>39</v>
      </c>
      <c r="AX10" s="252"/>
      <c r="AY10" s="253"/>
      <c r="AZ10" s="251" t="s">
        <v>40</v>
      </c>
      <c r="BA10" s="252"/>
      <c r="BB10" s="253"/>
      <c r="BC10" s="257" t="s">
        <v>41</v>
      </c>
      <c r="BD10" s="258"/>
      <c r="BE10" s="259"/>
      <c r="BF10" s="251" t="s">
        <v>42</v>
      </c>
      <c r="BG10" s="252"/>
      <c r="BH10" s="280"/>
      <c r="BJ10" s="18"/>
    </row>
    <row r="11" spans="1:62" ht="12.75" customHeight="1" x14ac:dyDescent="0.25">
      <c r="A11" s="282" t="s">
        <v>53</v>
      </c>
      <c r="B11" s="283"/>
      <c r="C11" s="283"/>
      <c r="D11" s="283"/>
      <c r="E11" s="284"/>
      <c r="F11" s="285" t="s">
        <v>54</v>
      </c>
      <c r="G11" s="283"/>
      <c r="H11" s="283"/>
      <c r="I11" s="286"/>
      <c r="J11" s="285" t="s">
        <v>55</v>
      </c>
      <c r="K11" s="287"/>
      <c r="L11" s="288"/>
      <c r="M11" s="285" t="s">
        <v>56</v>
      </c>
      <c r="N11" s="283"/>
      <c r="O11" s="283"/>
      <c r="P11" s="284"/>
      <c r="Q11" s="289" t="s">
        <v>57</v>
      </c>
      <c r="R11" s="290"/>
      <c r="S11" s="290"/>
      <c r="T11" s="290"/>
      <c r="U11" s="290"/>
      <c r="V11" s="291"/>
      <c r="W11" s="285" t="s">
        <v>58</v>
      </c>
      <c r="X11" s="287"/>
      <c r="Y11" s="287"/>
      <c r="Z11" s="287"/>
      <c r="AA11" s="287"/>
      <c r="AB11" s="292"/>
      <c r="AC11" s="34"/>
      <c r="AD11" s="34"/>
      <c r="AE11" s="247"/>
      <c r="AF11" s="35"/>
      <c r="AG11" s="130"/>
      <c r="AH11" s="130"/>
      <c r="AI11" s="130"/>
      <c r="AJ11" s="130"/>
      <c r="AK11" s="130"/>
      <c r="AL11" s="130"/>
      <c r="AM11" s="130"/>
      <c r="AN11" s="130"/>
      <c r="AO11" s="130"/>
      <c r="AP11" s="131"/>
      <c r="AQ11" s="254"/>
      <c r="AR11" s="255"/>
      <c r="AS11" s="256"/>
      <c r="AT11" s="254"/>
      <c r="AU11" s="255"/>
      <c r="AV11" s="256"/>
      <c r="AW11" s="254"/>
      <c r="AX11" s="255"/>
      <c r="AY11" s="256"/>
      <c r="AZ11" s="254"/>
      <c r="BA11" s="255"/>
      <c r="BB11" s="256"/>
      <c r="BC11" s="260"/>
      <c r="BD11" s="261"/>
      <c r="BE11" s="262"/>
      <c r="BF11" s="254"/>
      <c r="BG11" s="255"/>
      <c r="BH11" s="281"/>
      <c r="BJ11" s="18"/>
    </row>
    <row r="12" spans="1:62" ht="12.75" customHeight="1" thickBot="1" x14ac:dyDescent="0.25">
      <c r="A12" s="263"/>
      <c r="B12" s="264"/>
      <c r="C12" s="264"/>
      <c r="D12" s="264"/>
      <c r="E12" s="265"/>
      <c r="F12" s="266"/>
      <c r="G12" s="264"/>
      <c r="H12" s="264"/>
      <c r="I12" s="267"/>
      <c r="J12" s="268" t="str">
        <f>IF(A12=0,"",A12/F12)</f>
        <v/>
      </c>
      <c r="K12" s="269"/>
      <c r="L12" s="270"/>
      <c r="M12" s="268" t="str">
        <f>IF(A12=0,"",IF(J12&gt;2.8,10,IF(J12&gt;2.099,(J12-2.1)/0.7+8,IF(J12&gt;1.599,(J12-1.6)/0.4*1.9+6,IF(J12&gt;1.199,(J12-1.2)/0.3*1.9+4,IF(J12&gt;1.099,(J12-1.1)/0.09*1.9+2,IF(J12&gt;0.99,(J12-1)/0.1*0.9+1,0)))))))</f>
        <v/>
      </c>
      <c r="N12" s="271"/>
      <c r="O12" s="271"/>
      <c r="P12" s="272"/>
      <c r="Q12" s="273" t="str">
        <f>IF(A12=0,"",IF(M12&lt;2,"Very Low",IF(M12&lt;4,"Low",IF(M12&lt;6,"Moderate",IF(M12&lt;8,"High",IF(M12&lt;10,"Very High",IF(M12&gt;=10,"Extreme")))))))</f>
        <v/>
      </c>
      <c r="R12" s="274"/>
      <c r="S12" s="274"/>
      <c r="T12" s="274"/>
      <c r="U12" s="275"/>
      <c r="V12" s="276"/>
      <c r="W12" s="277"/>
      <c r="X12" s="278"/>
      <c r="Y12" s="278"/>
      <c r="Z12" s="278"/>
      <c r="AA12" s="278"/>
      <c r="AB12" s="279"/>
      <c r="AC12" s="38"/>
      <c r="AD12" s="38"/>
      <c r="AE12" s="247"/>
      <c r="AF12" s="301" t="s">
        <v>59</v>
      </c>
      <c r="AG12" s="302"/>
      <c r="AH12" s="302"/>
      <c r="AI12" s="302"/>
      <c r="AJ12" s="302"/>
      <c r="AK12" s="302"/>
      <c r="AL12" s="302"/>
      <c r="AM12" s="302"/>
      <c r="AN12" s="294" t="s">
        <v>55</v>
      </c>
      <c r="AO12" s="294"/>
      <c r="AP12" s="295"/>
      <c r="AQ12" s="293" t="s">
        <v>60</v>
      </c>
      <c r="AR12" s="294"/>
      <c r="AS12" s="295"/>
      <c r="AT12" s="293" t="s">
        <v>61</v>
      </c>
      <c r="AU12" s="294"/>
      <c r="AV12" s="295"/>
      <c r="AW12" s="293" t="s">
        <v>62</v>
      </c>
      <c r="AX12" s="294"/>
      <c r="AY12" s="295"/>
      <c r="AZ12" s="293" t="s">
        <v>63</v>
      </c>
      <c r="BA12" s="294"/>
      <c r="BB12" s="295"/>
      <c r="BC12" s="293" t="s">
        <v>64</v>
      </c>
      <c r="BD12" s="294"/>
      <c r="BE12" s="295"/>
      <c r="BF12" s="293" t="s">
        <v>65</v>
      </c>
      <c r="BG12" s="294"/>
      <c r="BH12" s="296"/>
      <c r="BJ12" s="18"/>
    </row>
    <row r="13" spans="1:62" ht="12.75" customHeight="1" x14ac:dyDescent="0.25">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47"/>
      <c r="AF13" s="303"/>
      <c r="AG13" s="304"/>
      <c r="AH13" s="304"/>
      <c r="AI13" s="304"/>
      <c r="AJ13" s="304"/>
      <c r="AK13" s="304"/>
      <c r="AL13" s="304"/>
      <c r="AM13" s="304"/>
      <c r="AN13" s="297" t="s">
        <v>56</v>
      </c>
      <c r="AO13" s="297"/>
      <c r="AP13" s="298"/>
      <c r="AQ13" s="299" t="s">
        <v>67</v>
      </c>
      <c r="AR13" s="297"/>
      <c r="AS13" s="298"/>
      <c r="AT13" s="299" t="s">
        <v>68</v>
      </c>
      <c r="AU13" s="297"/>
      <c r="AV13" s="298"/>
      <c r="AW13" s="299" t="s">
        <v>69</v>
      </c>
      <c r="AX13" s="297"/>
      <c r="AY13" s="298"/>
      <c r="AZ13" s="299" t="s">
        <v>70</v>
      </c>
      <c r="BA13" s="297"/>
      <c r="BB13" s="298"/>
      <c r="BC13" s="299" t="s">
        <v>71</v>
      </c>
      <c r="BD13" s="297"/>
      <c r="BE13" s="298"/>
      <c r="BF13" s="299">
        <v>10</v>
      </c>
      <c r="BG13" s="297"/>
      <c r="BH13" s="300"/>
      <c r="BJ13" s="18"/>
    </row>
    <row r="14" spans="1:62" ht="12.75" customHeight="1" x14ac:dyDescent="0.25">
      <c r="A14" s="282" t="s">
        <v>72</v>
      </c>
      <c r="B14" s="283"/>
      <c r="C14" s="283"/>
      <c r="D14" s="283"/>
      <c r="E14" s="284"/>
      <c r="F14" s="285" t="s">
        <v>53</v>
      </c>
      <c r="G14" s="283"/>
      <c r="H14" s="283"/>
      <c r="I14" s="286"/>
      <c r="J14" s="285" t="s">
        <v>55</v>
      </c>
      <c r="K14" s="287"/>
      <c r="L14" s="288"/>
      <c r="M14" s="285" t="s">
        <v>56</v>
      </c>
      <c r="N14" s="283"/>
      <c r="O14" s="283"/>
      <c r="P14" s="316"/>
      <c r="Q14" s="289" t="s">
        <v>57</v>
      </c>
      <c r="R14" s="290"/>
      <c r="S14" s="290"/>
      <c r="T14" s="290"/>
      <c r="U14" s="290"/>
      <c r="V14" s="317"/>
      <c r="W14" s="285" t="s">
        <v>58</v>
      </c>
      <c r="X14" s="287"/>
      <c r="Y14" s="287"/>
      <c r="Z14" s="287"/>
      <c r="AA14" s="287"/>
      <c r="AB14" s="292"/>
      <c r="AC14" s="34"/>
      <c r="AD14" s="34"/>
      <c r="AE14" s="247"/>
      <c r="AF14" s="301" t="s">
        <v>73</v>
      </c>
      <c r="AG14" s="302"/>
      <c r="AH14" s="302"/>
      <c r="AI14" s="302"/>
      <c r="AJ14" s="302"/>
      <c r="AK14" s="302"/>
      <c r="AL14" s="302"/>
      <c r="AM14" s="302"/>
      <c r="AN14" s="294" t="s">
        <v>55</v>
      </c>
      <c r="AO14" s="294"/>
      <c r="AP14" s="295"/>
      <c r="AQ14" s="293" t="s">
        <v>74</v>
      </c>
      <c r="AR14" s="294"/>
      <c r="AS14" s="295"/>
      <c r="AT14" s="293" t="s">
        <v>75</v>
      </c>
      <c r="AU14" s="294"/>
      <c r="AV14" s="295"/>
      <c r="AW14" s="293" t="s">
        <v>76</v>
      </c>
      <c r="AX14" s="294"/>
      <c r="AY14" s="295"/>
      <c r="AZ14" s="293" t="s">
        <v>77</v>
      </c>
      <c r="BA14" s="294"/>
      <c r="BB14" s="295"/>
      <c r="BC14" s="293" t="s">
        <v>78</v>
      </c>
      <c r="BD14" s="294"/>
      <c r="BE14" s="295"/>
      <c r="BF14" s="293" t="s">
        <v>79</v>
      </c>
      <c r="BG14" s="294"/>
      <c r="BH14" s="296"/>
      <c r="BJ14" s="18"/>
    </row>
    <row r="15" spans="1:62" ht="12.75" customHeight="1" thickBot="1" x14ac:dyDescent="0.25">
      <c r="A15" s="263"/>
      <c r="B15" s="264"/>
      <c r="C15" s="264"/>
      <c r="D15" s="264"/>
      <c r="E15" s="265"/>
      <c r="F15" s="268" t="str">
        <f>IF(A12=0,"",A12)</f>
        <v/>
      </c>
      <c r="G15" s="271"/>
      <c r="H15" s="271"/>
      <c r="I15" s="305"/>
      <c r="J15" s="268" t="str">
        <f>IF(A15=0,"",A15/F15)</f>
        <v/>
      </c>
      <c r="K15" s="269"/>
      <c r="L15" s="270"/>
      <c r="M15" s="268" t="str">
        <f>IF(A15=0,"",IF(J15&lt;0.05,10,IF(J15&lt;0.1401,9-((J15-0.05)/0.09),IF(J15&lt;0.2901,7.9-((J15-0.15)/0.14*1.9),IF(J15&lt;0.4901,5.9-((J15-0.3)/0.19*1.9),IF(J15&lt;0.8901,3.9-((J15-0.5)/0.39*1.9),IF(J15&lt;1.01,1.9-((J15-0.9)/0.1*0.9),1)))))))</f>
        <v/>
      </c>
      <c r="N15" s="271"/>
      <c r="O15" s="271"/>
      <c r="P15" s="272"/>
      <c r="Q15" s="273" t="str">
        <f>IF(A15=0,"",IF(M15&lt;2,"Very Low",IF(M15&lt;4,"Low",IF(M15&lt;6,"Moderate",IF(M15&lt;8,"High",IF(M15&lt;10,"Very High",IF(M15&gt;=10,"Extreme")))))))</f>
        <v/>
      </c>
      <c r="R15" s="274"/>
      <c r="S15" s="274"/>
      <c r="T15" s="274"/>
      <c r="U15" s="275"/>
      <c r="V15" s="276"/>
      <c r="W15" s="306"/>
      <c r="X15" s="307"/>
      <c r="Y15" s="307"/>
      <c r="Z15" s="307"/>
      <c r="AA15" s="307"/>
      <c r="AB15" s="308"/>
      <c r="AC15" s="38"/>
      <c r="AD15" s="38"/>
      <c r="AE15" s="247"/>
      <c r="AF15" s="303"/>
      <c r="AG15" s="304"/>
      <c r="AH15" s="304"/>
      <c r="AI15" s="304"/>
      <c r="AJ15" s="304"/>
      <c r="AK15" s="304"/>
      <c r="AL15" s="304"/>
      <c r="AM15" s="304"/>
      <c r="AN15" s="297" t="s">
        <v>56</v>
      </c>
      <c r="AO15" s="297"/>
      <c r="AP15" s="298"/>
      <c r="AQ15" s="299" t="s">
        <v>67</v>
      </c>
      <c r="AR15" s="297"/>
      <c r="AS15" s="298"/>
      <c r="AT15" s="299" t="s">
        <v>68</v>
      </c>
      <c r="AU15" s="297"/>
      <c r="AV15" s="298"/>
      <c r="AW15" s="299" t="s">
        <v>69</v>
      </c>
      <c r="AX15" s="297"/>
      <c r="AY15" s="298"/>
      <c r="AZ15" s="299" t="s">
        <v>70</v>
      </c>
      <c r="BA15" s="297"/>
      <c r="BB15" s="298"/>
      <c r="BC15" s="299" t="s">
        <v>71</v>
      </c>
      <c r="BD15" s="297"/>
      <c r="BE15" s="298"/>
      <c r="BF15" s="299">
        <v>10</v>
      </c>
      <c r="BG15" s="297"/>
      <c r="BH15" s="300"/>
      <c r="BJ15" s="18"/>
    </row>
    <row r="16" spans="1:62" ht="12.75" customHeight="1" x14ac:dyDescent="0.25">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47"/>
      <c r="AF16" s="301" t="s">
        <v>80</v>
      </c>
      <c r="AG16" s="302"/>
      <c r="AH16" s="302"/>
      <c r="AI16" s="302"/>
      <c r="AJ16" s="302"/>
      <c r="AK16" s="302"/>
      <c r="AL16" s="302"/>
      <c r="AM16" s="302"/>
      <c r="AN16" s="294" t="s">
        <v>55</v>
      </c>
      <c r="AO16" s="294"/>
      <c r="AP16" s="295"/>
      <c r="AQ16" s="293" t="s">
        <v>81</v>
      </c>
      <c r="AR16" s="294"/>
      <c r="AS16" s="295"/>
      <c r="AT16" s="293" t="s">
        <v>82</v>
      </c>
      <c r="AU16" s="294"/>
      <c r="AV16" s="295"/>
      <c r="AW16" s="293" t="s">
        <v>83</v>
      </c>
      <c r="AX16" s="294"/>
      <c r="AY16" s="295"/>
      <c r="AZ16" s="293" t="s">
        <v>84</v>
      </c>
      <c r="BA16" s="294"/>
      <c r="BB16" s="295"/>
      <c r="BC16" s="293" t="s">
        <v>85</v>
      </c>
      <c r="BD16" s="333"/>
      <c r="BE16" s="334"/>
      <c r="BF16" s="293" t="s">
        <v>86</v>
      </c>
      <c r="BG16" s="294"/>
      <c r="BH16" s="296"/>
      <c r="BJ16" s="18"/>
    </row>
    <row r="17" spans="1:64" ht="12.75" customHeight="1" x14ac:dyDescent="0.25">
      <c r="A17" s="318" t="s">
        <v>87</v>
      </c>
      <c r="B17" s="319"/>
      <c r="C17" s="319"/>
      <c r="D17" s="319"/>
      <c r="E17" s="320"/>
      <c r="F17" s="324" t="s">
        <v>73</v>
      </c>
      <c r="G17" s="319"/>
      <c r="H17" s="319"/>
      <c r="I17" s="320"/>
      <c r="J17" s="309" t="s">
        <v>55</v>
      </c>
      <c r="K17" s="310"/>
      <c r="L17" s="326"/>
      <c r="M17" s="309" t="s">
        <v>56</v>
      </c>
      <c r="N17" s="328"/>
      <c r="O17" s="328"/>
      <c r="P17" s="329"/>
      <c r="Q17" s="324" t="s">
        <v>57</v>
      </c>
      <c r="R17" s="319"/>
      <c r="S17" s="319"/>
      <c r="T17" s="319"/>
      <c r="U17" s="319"/>
      <c r="V17" s="320"/>
      <c r="W17" s="309" t="s">
        <v>58</v>
      </c>
      <c r="X17" s="310"/>
      <c r="Y17" s="310"/>
      <c r="Z17" s="310"/>
      <c r="AA17" s="310"/>
      <c r="AB17" s="311"/>
      <c r="AC17" s="34"/>
      <c r="AD17" s="34"/>
      <c r="AE17" s="247"/>
      <c r="AF17" s="303"/>
      <c r="AG17" s="304"/>
      <c r="AH17" s="304"/>
      <c r="AI17" s="304"/>
      <c r="AJ17" s="304"/>
      <c r="AK17" s="304"/>
      <c r="AL17" s="304"/>
      <c r="AM17" s="304"/>
      <c r="AN17" s="297" t="s">
        <v>56</v>
      </c>
      <c r="AO17" s="297"/>
      <c r="AP17" s="298"/>
      <c r="AQ17" s="299" t="s">
        <v>67</v>
      </c>
      <c r="AR17" s="297"/>
      <c r="AS17" s="298"/>
      <c r="AT17" s="299" t="s">
        <v>68</v>
      </c>
      <c r="AU17" s="297"/>
      <c r="AV17" s="298"/>
      <c r="AW17" s="299" t="s">
        <v>69</v>
      </c>
      <c r="AX17" s="297"/>
      <c r="AY17" s="298"/>
      <c r="AZ17" s="299" t="s">
        <v>70</v>
      </c>
      <c r="BA17" s="297"/>
      <c r="BB17" s="298"/>
      <c r="BC17" s="299" t="s">
        <v>71</v>
      </c>
      <c r="BD17" s="297"/>
      <c r="BE17" s="298"/>
      <c r="BF17" s="299">
        <v>10</v>
      </c>
      <c r="BG17" s="297"/>
      <c r="BH17" s="300"/>
      <c r="BJ17" s="18"/>
    </row>
    <row r="18" spans="1:64" ht="12.75" customHeight="1" x14ac:dyDescent="0.25">
      <c r="A18" s="321"/>
      <c r="B18" s="322"/>
      <c r="C18" s="322"/>
      <c r="D18" s="322"/>
      <c r="E18" s="323"/>
      <c r="F18" s="325"/>
      <c r="G18" s="322"/>
      <c r="H18" s="322"/>
      <c r="I18" s="323"/>
      <c r="J18" s="312"/>
      <c r="K18" s="313"/>
      <c r="L18" s="327"/>
      <c r="M18" s="330"/>
      <c r="N18" s="331"/>
      <c r="O18" s="331"/>
      <c r="P18" s="332"/>
      <c r="Q18" s="325"/>
      <c r="R18" s="322"/>
      <c r="S18" s="322"/>
      <c r="T18" s="322"/>
      <c r="U18" s="322"/>
      <c r="V18" s="323"/>
      <c r="W18" s="312"/>
      <c r="X18" s="313"/>
      <c r="Y18" s="313"/>
      <c r="Z18" s="313"/>
      <c r="AA18" s="313"/>
      <c r="AB18" s="314"/>
      <c r="AC18" s="34"/>
      <c r="AD18" s="34"/>
      <c r="AE18" s="247"/>
      <c r="AF18" s="301" t="s">
        <v>88</v>
      </c>
      <c r="AG18" s="302"/>
      <c r="AH18" s="302"/>
      <c r="AI18" s="302"/>
      <c r="AJ18" s="302"/>
      <c r="AK18" s="302"/>
      <c r="AL18" s="302"/>
      <c r="AM18" s="302"/>
      <c r="AN18" s="294" t="s">
        <v>55</v>
      </c>
      <c r="AO18" s="294"/>
      <c r="AP18" s="295"/>
      <c r="AQ18" s="293" t="s">
        <v>89</v>
      </c>
      <c r="AR18" s="294"/>
      <c r="AS18" s="295"/>
      <c r="AT18" s="293" t="s">
        <v>90</v>
      </c>
      <c r="AU18" s="294"/>
      <c r="AV18" s="295"/>
      <c r="AW18" s="293" t="s">
        <v>91</v>
      </c>
      <c r="AX18" s="294"/>
      <c r="AY18" s="295"/>
      <c r="AZ18" s="293" t="s">
        <v>92</v>
      </c>
      <c r="BA18" s="294"/>
      <c r="BB18" s="295"/>
      <c r="BC18" s="293" t="s">
        <v>93</v>
      </c>
      <c r="BD18" s="294"/>
      <c r="BE18" s="295"/>
      <c r="BF18" s="293" t="s">
        <v>94</v>
      </c>
      <c r="BG18" s="294"/>
      <c r="BH18" s="296"/>
      <c r="BJ18" s="18"/>
    </row>
    <row r="19" spans="1:64" ht="12.75" customHeight="1" thickBot="1" x14ac:dyDescent="0.25">
      <c r="A19" s="263"/>
      <c r="B19" s="264"/>
      <c r="C19" s="264"/>
      <c r="D19" s="264"/>
      <c r="E19" s="265"/>
      <c r="F19" s="268" t="str">
        <f>J15</f>
        <v/>
      </c>
      <c r="G19" s="271"/>
      <c r="H19" s="271"/>
      <c r="I19" s="305"/>
      <c r="J19" s="268" t="str">
        <f>IF(A19=0,"",A19*F19)</f>
        <v/>
      </c>
      <c r="K19" s="269"/>
      <c r="L19" s="270"/>
      <c r="M19" s="273" t="str">
        <f>IF(A19=0,"",IF(J19&lt;5,10,IF(J19&lt;14.01,9-(J19-5)/9,IF(J19&lt;29.01,7.9-((J19-15)/14*1.9),IF(J19&lt;54.01,5.9-((J19-30)/24*1.9),IF(J19&lt;79.01,3.9-((J19-55)/24*1.9),IF(J19&lt;100.01,1.9-((J19-80)/20*0.9),1)))))))</f>
        <v/>
      </c>
      <c r="N19" s="274"/>
      <c r="O19" s="274"/>
      <c r="P19" s="315"/>
      <c r="Q19" s="273" t="str">
        <f>IF(A19=0,"",IF(M19&lt;2,"Very Low",IF(M19&lt;4,"Low",IF(M19&lt;6,"Moderate",IF(M19&lt;8,"High",IF(M19&lt;10,"Very High",IF(M19&gt;=10,"Extreme")))))))</f>
        <v/>
      </c>
      <c r="R19" s="274"/>
      <c r="S19" s="274"/>
      <c r="T19" s="274"/>
      <c r="U19" s="275"/>
      <c r="V19" s="276"/>
      <c r="W19" s="306"/>
      <c r="X19" s="307"/>
      <c r="Y19" s="307"/>
      <c r="Z19" s="307"/>
      <c r="AA19" s="307"/>
      <c r="AB19" s="308"/>
      <c r="AC19" s="38"/>
      <c r="AD19" s="38"/>
      <c r="AE19" s="247"/>
      <c r="AF19" s="303"/>
      <c r="AG19" s="304"/>
      <c r="AH19" s="304"/>
      <c r="AI19" s="304"/>
      <c r="AJ19" s="304"/>
      <c r="AK19" s="304"/>
      <c r="AL19" s="304"/>
      <c r="AM19" s="304"/>
      <c r="AN19" s="297" t="s">
        <v>56</v>
      </c>
      <c r="AO19" s="297"/>
      <c r="AP19" s="298"/>
      <c r="AQ19" s="299" t="s">
        <v>67</v>
      </c>
      <c r="AR19" s="297"/>
      <c r="AS19" s="298"/>
      <c r="AT19" s="299" t="s">
        <v>68</v>
      </c>
      <c r="AU19" s="297"/>
      <c r="AV19" s="298"/>
      <c r="AW19" s="299" t="s">
        <v>69</v>
      </c>
      <c r="AX19" s="297"/>
      <c r="AY19" s="298"/>
      <c r="AZ19" s="299" t="s">
        <v>70</v>
      </c>
      <c r="BA19" s="297"/>
      <c r="BB19" s="298"/>
      <c r="BC19" s="299" t="s">
        <v>71</v>
      </c>
      <c r="BD19" s="297"/>
      <c r="BE19" s="298"/>
      <c r="BF19" s="299">
        <v>10</v>
      </c>
      <c r="BG19" s="297"/>
      <c r="BH19" s="300"/>
      <c r="BJ19" s="18"/>
    </row>
    <row r="20" spans="1:64" ht="12.75" customHeight="1" x14ac:dyDescent="0.25">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47"/>
      <c r="AF20" s="301" t="s">
        <v>95</v>
      </c>
      <c r="AG20" s="302"/>
      <c r="AH20" s="302"/>
      <c r="AI20" s="302"/>
      <c r="AJ20" s="302"/>
      <c r="AK20" s="302"/>
      <c r="AL20" s="302"/>
      <c r="AM20" s="302"/>
      <c r="AN20" s="294" t="s">
        <v>55</v>
      </c>
      <c r="AO20" s="294"/>
      <c r="AP20" s="295"/>
      <c r="AQ20" s="293" t="s">
        <v>81</v>
      </c>
      <c r="AR20" s="294"/>
      <c r="AS20" s="295"/>
      <c r="AT20" s="293" t="s">
        <v>82</v>
      </c>
      <c r="AU20" s="294"/>
      <c r="AV20" s="295"/>
      <c r="AW20" s="293" t="s">
        <v>83</v>
      </c>
      <c r="AX20" s="294"/>
      <c r="AY20" s="295"/>
      <c r="AZ20" s="293" t="s">
        <v>84</v>
      </c>
      <c r="BA20" s="294"/>
      <c r="BB20" s="295"/>
      <c r="BC20" s="293" t="s">
        <v>96</v>
      </c>
      <c r="BD20" s="294"/>
      <c r="BE20" s="295"/>
      <c r="BF20" s="293" t="s">
        <v>97</v>
      </c>
      <c r="BG20" s="294"/>
      <c r="BH20" s="296"/>
      <c r="BJ20" s="18"/>
    </row>
    <row r="21" spans="1:64" ht="12.75" customHeight="1" thickBot="1" x14ac:dyDescent="0.3">
      <c r="A21" s="282" t="s">
        <v>98</v>
      </c>
      <c r="B21" s="283"/>
      <c r="C21" s="283"/>
      <c r="D21" s="283"/>
      <c r="E21" s="284"/>
      <c r="F21" s="122"/>
      <c r="G21" s="127"/>
      <c r="H21" s="127"/>
      <c r="I21" s="127"/>
      <c r="J21" s="127"/>
      <c r="K21" s="127"/>
      <c r="L21" s="46"/>
      <c r="M21" s="285" t="s">
        <v>56</v>
      </c>
      <c r="N21" s="283"/>
      <c r="O21" s="283"/>
      <c r="P21" s="316"/>
      <c r="Q21" s="289" t="s">
        <v>57</v>
      </c>
      <c r="R21" s="290"/>
      <c r="S21" s="290"/>
      <c r="T21" s="290"/>
      <c r="U21" s="290"/>
      <c r="V21" s="291"/>
      <c r="W21" s="285" t="s">
        <v>58</v>
      </c>
      <c r="X21" s="287"/>
      <c r="Y21" s="287"/>
      <c r="Z21" s="287"/>
      <c r="AA21" s="287"/>
      <c r="AB21" s="292"/>
      <c r="AC21" s="34"/>
      <c r="AD21" s="34"/>
      <c r="AE21" s="247"/>
      <c r="AF21" s="343"/>
      <c r="AG21" s="344"/>
      <c r="AH21" s="344"/>
      <c r="AI21" s="344"/>
      <c r="AJ21" s="344"/>
      <c r="AK21" s="344"/>
      <c r="AL21" s="344"/>
      <c r="AM21" s="344"/>
      <c r="AN21" s="336" t="s">
        <v>56</v>
      </c>
      <c r="AO21" s="336"/>
      <c r="AP21" s="337"/>
      <c r="AQ21" s="335" t="s">
        <v>67</v>
      </c>
      <c r="AR21" s="336"/>
      <c r="AS21" s="337"/>
      <c r="AT21" s="335" t="s">
        <v>68</v>
      </c>
      <c r="AU21" s="336"/>
      <c r="AV21" s="337"/>
      <c r="AW21" s="335" t="s">
        <v>69</v>
      </c>
      <c r="AX21" s="336"/>
      <c r="AY21" s="337"/>
      <c r="AZ21" s="335" t="s">
        <v>70</v>
      </c>
      <c r="BA21" s="336"/>
      <c r="BB21" s="337"/>
      <c r="BC21" s="335" t="s">
        <v>71</v>
      </c>
      <c r="BD21" s="336"/>
      <c r="BE21" s="337"/>
      <c r="BF21" s="335">
        <v>10</v>
      </c>
      <c r="BG21" s="336"/>
      <c r="BH21" s="338"/>
      <c r="BJ21" s="18"/>
    </row>
    <row r="22" spans="1:64" ht="12.75" customHeight="1" thickBot="1" x14ac:dyDescent="0.25">
      <c r="A22" s="263"/>
      <c r="B22" s="264"/>
      <c r="C22" s="264"/>
      <c r="D22" s="264"/>
      <c r="E22" s="265"/>
      <c r="F22" s="47"/>
      <c r="G22" s="126"/>
      <c r="H22" s="126"/>
      <c r="I22" s="126"/>
      <c r="J22" s="126"/>
      <c r="K22" s="126"/>
      <c r="L22" s="49"/>
      <c r="M22" s="339" t="str">
        <f>IF(A22=0,"",IF(A22&gt;119,10,IF(A22&gt;90.99,(A22-91)/28+8,IF(A22&gt;80.99,(A22-81)/9*1.9+6,IF(A22&gt;60.99,(A22-61)/19*1.9+4,IF(A22&gt;20.99,(A22-21)/39*1.9+2,IF(A22&gt;0,(A22-0)/20*0.9+1,1)))))))</f>
        <v/>
      </c>
      <c r="N22" s="340"/>
      <c r="O22" s="340"/>
      <c r="P22" s="315"/>
      <c r="Q22" s="273" t="str">
        <f>IF(A22=0,"",IF(M22&lt;2,"Very Low",IF(M22&lt;4,"Low",IF(M22&lt;6,"Moderate",IF(M22&lt;8,"High",IF(M22&lt;10,"Very High",IF(M22&gt;=10,"Extreme")))))))</f>
        <v/>
      </c>
      <c r="R22" s="274"/>
      <c r="S22" s="274"/>
      <c r="T22" s="274"/>
      <c r="U22" s="275"/>
      <c r="V22" s="276"/>
      <c r="W22" s="306"/>
      <c r="X22" s="307"/>
      <c r="Y22" s="307"/>
      <c r="Z22" s="307"/>
      <c r="AA22" s="307"/>
      <c r="AB22" s="308"/>
      <c r="AC22" s="38"/>
      <c r="AD22" s="38"/>
      <c r="AE22" s="247"/>
      <c r="AF22" s="248" t="s">
        <v>99</v>
      </c>
      <c r="AG22" s="248"/>
      <c r="AH22" s="248"/>
      <c r="AI22" s="248"/>
      <c r="AJ22" s="248"/>
      <c r="AK22" s="248"/>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2"/>
      <c r="BJ22" s="18"/>
    </row>
    <row r="23" spans="1:64" ht="12.75" customHeight="1" x14ac:dyDescent="0.2">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2" t="s">
        <v>100</v>
      </c>
      <c r="AF23" s="354" t="s">
        <v>101</v>
      </c>
      <c r="AG23" s="355"/>
      <c r="AH23" s="356"/>
      <c r="AI23" s="356"/>
      <c r="AJ23" s="356"/>
      <c r="AK23" s="356"/>
      <c r="AL23" s="200"/>
      <c r="AM23" s="357"/>
      <c r="AN23" s="358" t="s">
        <v>102</v>
      </c>
      <c r="AO23" s="200"/>
      <c r="AP23" s="200"/>
      <c r="AQ23" s="200"/>
      <c r="AR23" s="200"/>
      <c r="AS23" s="200"/>
      <c r="AT23" s="200"/>
      <c r="AU23" s="200"/>
      <c r="AV23" s="200"/>
      <c r="AW23" s="200"/>
      <c r="AX23" s="200"/>
      <c r="AY23" s="200"/>
      <c r="AZ23" s="200"/>
      <c r="BA23" s="200"/>
      <c r="BB23" s="200"/>
      <c r="BC23" s="200"/>
      <c r="BD23" s="200"/>
      <c r="BE23" s="200"/>
      <c r="BF23" s="200"/>
      <c r="BG23" s="200"/>
      <c r="BH23" s="201"/>
      <c r="BJ23" s="18"/>
    </row>
    <row r="24" spans="1:64" ht="12.75" customHeight="1" x14ac:dyDescent="0.2">
      <c r="A24" s="318" t="s">
        <v>103</v>
      </c>
      <c r="B24" s="319"/>
      <c r="C24" s="319"/>
      <c r="D24" s="319"/>
      <c r="E24" s="320"/>
      <c r="F24" s="123"/>
      <c r="G24" s="124"/>
      <c r="H24" s="124"/>
      <c r="I24" s="52"/>
      <c r="J24" s="52"/>
      <c r="K24" s="52"/>
      <c r="L24" s="53"/>
      <c r="M24" s="309" t="s">
        <v>56</v>
      </c>
      <c r="N24" s="328"/>
      <c r="O24" s="328"/>
      <c r="P24" s="329"/>
      <c r="Q24" s="324" t="s">
        <v>57</v>
      </c>
      <c r="R24" s="319"/>
      <c r="S24" s="319"/>
      <c r="T24" s="319"/>
      <c r="U24" s="319"/>
      <c r="V24" s="320"/>
      <c r="W24" s="309" t="s">
        <v>58</v>
      </c>
      <c r="X24" s="310"/>
      <c r="Y24" s="310"/>
      <c r="Z24" s="310"/>
      <c r="AA24" s="310"/>
      <c r="AB24" s="311"/>
      <c r="AC24" s="34"/>
      <c r="AD24" s="34"/>
      <c r="AE24" s="352"/>
      <c r="AF24" s="348" t="s">
        <v>104</v>
      </c>
      <c r="AG24" s="349"/>
      <c r="AH24" s="346"/>
      <c r="AI24" s="346"/>
      <c r="AJ24" s="346"/>
      <c r="AK24" s="346"/>
      <c r="AL24" s="346"/>
      <c r="AM24" s="350"/>
      <c r="AN24" s="345" t="s">
        <v>105</v>
      </c>
      <c r="AO24" s="346"/>
      <c r="AP24" s="346"/>
      <c r="AQ24" s="346"/>
      <c r="AR24" s="346"/>
      <c r="AS24" s="346"/>
      <c r="AT24" s="346"/>
      <c r="AU24" s="346"/>
      <c r="AV24" s="346"/>
      <c r="AW24" s="346"/>
      <c r="AX24" s="346"/>
      <c r="AY24" s="346"/>
      <c r="AZ24" s="346"/>
      <c r="BA24" s="346"/>
      <c r="BB24" s="346"/>
      <c r="BC24" s="346"/>
      <c r="BD24" s="346"/>
      <c r="BE24" s="346"/>
      <c r="BF24" s="346"/>
      <c r="BG24" s="346"/>
      <c r="BH24" s="347"/>
      <c r="BJ24" s="18"/>
    </row>
    <row r="25" spans="1:64" ht="12.75" customHeight="1" x14ac:dyDescent="0.2">
      <c r="A25" s="321"/>
      <c r="B25" s="322"/>
      <c r="C25" s="322"/>
      <c r="D25" s="322"/>
      <c r="E25" s="323"/>
      <c r="F25" s="54"/>
      <c r="G25" s="55"/>
      <c r="H25" s="55"/>
      <c r="I25" s="55"/>
      <c r="J25" s="55"/>
      <c r="K25" s="55"/>
      <c r="L25" s="56"/>
      <c r="M25" s="330"/>
      <c r="N25" s="331"/>
      <c r="O25" s="331"/>
      <c r="P25" s="332"/>
      <c r="Q25" s="325"/>
      <c r="R25" s="322"/>
      <c r="S25" s="322"/>
      <c r="T25" s="322"/>
      <c r="U25" s="322"/>
      <c r="V25" s="323"/>
      <c r="W25" s="312"/>
      <c r="X25" s="313"/>
      <c r="Y25" s="313"/>
      <c r="Z25" s="313"/>
      <c r="AA25" s="313"/>
      <c r="AB25" s="314"/>
      <c r="AC25" s="34"/>
      <c r="AD25" s="34"/>
      <c r="AE25" s="352"/>
      <c r="AF25" s="348" t="s">
        <v>106</v>
      </c>
      <c r="AG25" s="349"/>
      <c r="AH25" s="287"/>
      <c r="AI25" s="287"/>
      <c r="AJ25" s="287"/>
      <c r="AK25" s="287"/>
      <c r="AL25" s="346"/>
      <c r="AM25" s="350"/>
      <c r="AN25" s="345" t="s">
        <v>107</v>
      </c>
      <c r="AO25" s="346"/>
      <c r="AP25" s="346"/>
      <c r="AQ25" s="346"/>
      <c r="AR25" s="346"/>
      <c r="AS25" s="346"/>
      <c r="AT25" s="346"/>
      <c r="AU25" s="346"/>
      <c r="AV25" s="346"/>
      <c r="AW25" s="346"/>
      <c r="AX25" s="346"/>
      <c r="AY25" s="346"/>
      <c r="AZ25" s="346"/>
      <c r="BA25" s="346"/>
      <c r="BB25" s="346"/>
      <c r="BC25" s="346"/>
      <c r="BD25" s="346"/>
      <c r="BE25" s="346"/>
      <c r="BF25" s="346"/>
      <c r="BG25" s="346"/>
      <c r="BH25" s="347"/>
      <c r="BJ25" s="18"/>
    </row>
    <row r="26" spans="1:64" ht="12.75" customHeight="1" thickBot="1" x14ac:dyDescent="0.25">
      <c r="A26" s="263"/>
      <c r="B26" s="264"/>
      <c r="C26" s="264"/>
      <c r="D26" s="264"/>
      <c r="E26" s="265"/>
      <c r="F26" s="47"/>
      <c r="G26" s="126"/>
      <c r="H26" s="126"/>
      <c r="I26" s="126"/>
      <c r="J26" s="126"/>
      <c r="K26" s="126"/>
      <c r="L26" s="49"/>
      <c r="M26" s="268" t="str">
        <f>IF(A26=0,"",IF(A26&lt;10,10,IF(A26&lt;15.01,9-((A26-10)/5),IF(A26&lt;29.01,7.9-((A26-15)/14*1.9),IF(A26&lt;54.01,5.9-((A26-30)/24*1.9),IF(A26&lt;79.01,3.9-((A26-55)/24*1.9),IF(A26&lt;100.01,1.9-((A26-80)/20*0.9),1)))))))</f>
        <v/>
      </c>
      <c r="N26" s="271"/>
      <c r="O26" s="271"/>
      <c r="P26" s="272"/>
      <c r="Q26" s="273" t="str">
        <f>IF(A26=0,"",IF(M26&lt;2,"Very Low",IF(M26&lt;4,"Low",IF(M26&lt;6,"Moderate",IF(M26&lt;8,"High",IF(M26&lt;10,"Very High",IF(M26&gt;=10,"Extreme")))))))</f>
        <v/>
      </c>
      <c r="R26" s="274"/>
      <c r="S26" s="274"/>
      <c r="T26" s="274"/>
      <c r="U26" s="275"/>
      <c r="V26" s="276"/>
      <c r="W26" s="306"/>
      <c r="X26" s="307"/>
      <c r="Y26" s="307"/>
      <c r="Z26" s="307"/>
      <c r="AA26" s="307"/>
      <c r="AB26" s="308"/>
      <c r="AC26" s="38"/>
      <c r="AD26" s="38"/>
      <c r="AE26" s="352"/>
      <c r="AF26" s="348" t="s">
        <v>108</v>
      </c>
      <c r="AG26" s="349"/>
      <c r="AH26" s="287"/>
      <c r="AI26" s="287"/>
      <c r="AJ26" s="287"/>
      <c r="AK26" s="287"/>
      <c r="AL26" s="346"/>
      <c r="AM26" s="350"/>
      <c r="AN26" s="351" t="s">
        <v>109</v>
      </c>
      <c r="AO26" s="346"/>
      <c r="AP26" s="346"/>
      <c r="AQ26" s="346"/>
      <c r="AR26" s="346"/>
      <c r="AS26" s="346"/>
      <c r="AT26" s="346"/>
      <c r="AU26" s="346"/>
      <c r="AV26" s="346"/>
      <c r="AW26" s="346"/>
      <c r="AX26" s="346"/>
      <c r="AY26" s="346"/>
      <c r="AZ26" s="346"/>
      <c r="BA26" s="346"/>
      <c r="BB26" s="346"/>
      <c r="BC26" s="346"/>
      <c r="BD26" s="346"/>
      <c r="BE26" s="346"/>
      <c r="BF26" s="346"/>
      <c r="BG26" s="346"/>
      <c r="BH26" s="347"/>
      <c r="BJ26" s="18"/>
    </row>
    <row r="27" spans="1:64" ht="12.75" customHeight="1" x14ac:dyDescent="0.2">
      <c r="A27" s="39"/>
      <c r="B27" s="40"/>
      <c r="C27" s="40"/>
      <c r="D27" s="40"/>
      <c r="E27" s="40"/>
      <c r="F27" s="57"/>
      <c r="G27" s="57"/>
      <c r="H27" s="57"/>
      <c r="I27" s="57"/>
      <c r="J27" s="57"/>
      <c r="K27" s="57"/>
      <c r="L27" s="58"/>
      <c r="M27" s="359" t="s">
        <v>110</v>
      </c>
      <c r="N27" s="360"/>
      <c r="O27" s="360"/>
      <c r="P27" s="361"/>
      <c r="Q27" s="362"/>
      <c r="R27" s="362"/>
      <c r="S27" s="362"/>
      <c r="T27" s="362"/>
      <c r="U27" s="362"/>
      <c r="V27" s="363"/>
      <c r="W27" s="285" t="s">
        <v>58</v>
      </c>
      <c r="X27" s="287"/>
      <c r="Y27" s="287"/>
      <c r="Z27" s="287"/>
      <c r="AA27" s="287"/>
      <c r="AB27" s="292"/>
      <c r="AC27" s="34"/>
      <c r="AD27" s="34"/>
      <c r="AE27" s="352"/>
      <c r="AF27" s="348" t="s">
        <v>111</v>
      </c>
      <c r="AG27" s="349"/>
      <c r="AH27" s="287"/>
      <c r="AI27" s="287"/>
      <c r="AJ27" s="287"/>
      <c r="AK27" s="287"/>
      <c r="AL27" s="346"/>
      <c r="AM27" s="350"/>
      <c r="AN27" s="351" t="s">
        <v>112</v>
      </c>
      <c r="AO27" s="346"/>
      <c r="AP27" s="346"/>
      <c r="AQ27" s="346"/>
      <c r="AR27" s="346"/>
      <c r="AS27" s="346"/>
      <c r="AT27" s="346"/>
      <c r="AU27" s="346"/>
      <c r="AV27" s="346"/>
      <c r="AW27" s="346"/>
      <c r="AX27" s="346"/>
      <c r="AY27" s="346"/>
      <c r="AZ27" s="346"/>
      <c r="BA27" s="346"/>
      <c r="BB27" s="346"/>
      <c r="BC27" s="346"/>
      <c r="BD27" s="346"/>
      <c r="BE27" s="346"/>
      <c r="BF27" s="346"/>
      <c r="BG27" s="346"/>
      <c r="BH27" s="347"/>
      <c r="BJ27" s="18"/>
    </row>
    <row r="28" spans="1:64" ht="12.75" customHeight="1" thickBot="1" x14ac:dyDescent="0.25">
      <c r="A28" s="59" t="s">
        <v>113</v>
      </c>
      <c r="B28" s="60"/>
      <c r="C28" s="60"/>
      <c r="D28" s="60"/>
      <c r="E28" s="61"/>
      <c r="F28" s="61"/>
      <c r="G28" s="61"/>
      <c r="H28" s="61"/>
      <c r="I28" s="61"/>
      <c r="J28" s="61"/>
      <c r="K28" s="61"/>
      <c r="L28" s="62"/>
      <c r="M28" s="266"/>
      <c r="N28" s="264"/>
      <c r="O28" s="264"/>
      <c r="P28" s="364"/>
      <c r="Q28" s="365"/>
      <c r="R28" s="365"/>
      <c r="S28" s="365"/>
      <c r="T28" s="365"/>
      <c r="U28" s="365"/>
      <c r="V28" s="366"/>
      <c r="W28" s="306"/>
      <c r="X28" s="307"/>
      <c r="Y28" s="307"/>
      <c r="Z28" s="307"/>
      <c r="AA28" s="307"/>
      <c r="AB28" s="308"/>
      <c r="AC28" s="38"/>
      <c r="AD28" s="38"/>
      <c r="AE28" s="352"/>
      <c r="AF28" s="348" t="s">
        <v>114</v>
      </c>
      <c r="AG28" s="349"/>
      <c r="AH28" s="287"/>
      <c r="AI28" s="287"/>
      <c r="AJ28" s="287"/>
      <c r="AK28" s="287"/>
      <c r="AL28" s="367"/>
      <c r="AM28" s="368"/>
      <c r="AN28" s="345" t="s">
        <v>115</v>
      </c>
      <c r="AO28" s="346"/>
      <c r="AP28" s="346"/>
      <c r="AQ28" s="346"/>
      <c r="AR28" s="346"/>
      <c r="AS28" s="346"/>
      <c r="AT28" s="346"/>
      <c r="AU28" s="346"/>
      <c r="AV28" s="346"/>
      <c r="AW28" s="346"/>
      <c r="AX28" s="346"/>
      <c r="AY28" s="346"/>
      <c r="AZ28" s="346"/>
      <c r="BA28" s="346"/>
      <c r="BB28" s="346"/>
      <c r="BC28" s="346"/>
      <c r="BD28" s="346"/>
      <c r="BE28" s="346"/>
      <c r="BF28" s="346"/>
      <c r="BG28" s="346"/>
      <c r="BH28" s="347"/>
      <c r="BJ28" s="18"/>
    </row>
    <row r="29" spans="1:64" ht="12.75" customHeight="1" thickBot="1" x14ac:dyDescent="0.25">
      <c r="A29" s="39"/>
      <c r="B29" s="40"/>
      <c r="C29" s="40"/>
      <c r="D29" s="40"/>
      <c r="E29" s="40"/>
      <c r="F29" s="57"/>
      <c r="G29" s="57"/>
      <c r="H29" s="57"/>
      <c r="I29" s="57"/>
      <c r="J29" s="57"/>
      <c r="K29" s="57"/>
      <c r="L29" s="58"/>
      <c r="M29" s="359" t="s">
        <v>110</v>
      </c>
      <c r="N29" s="360"/>
      <c r="O29" s="360"/>
      <c r="P29" s="396"/>
      <c r="Q29" s="397"/>
      <c r="R29" s="362"/>
      <c r="S29" s="362"/>
      <c r="T29" s="362"/>
      <c r="U29" s="398"/>
      <c r="V29" s="399"/>
      <c r="W29" s="285" t="s">
        <v>58</v>
      </c>
      <c r="X29" s="287"/>
      <c r="Y29" s="287"/>
      <c r="Z29" s="287"/>
      <c r="AA29" s="287"/>
      <c r="AB29" s="292"/>
      <c r="AC29" s="34"/>
      <c r="AD29" s="34"/>
      <c r="AE29" s="352"/>
      <c r="AF29" s="400" t="s">
        <v>116</v>
      </c>
      <c r="AG29" s="401"/>
      <c r="AH29" s="402"/>
      <c r="AI29" s="402"/>
      <c r="AJ29" s="402"/>
      <c r="AK29" s="402"/>
      <c r="AL29" s="403"/>
      <c r="AM29" s="404"/>
      <c r="AN29" s="405" t="s">
        <v>117</v>
      </c>
      <c r="AO29" s="406"/>
      <c r="AP29" s="406"/>
      <c r="AQ29" s="406"/>
      <c r="AR29" s="406"/>
      <c r="AS29" s="406"/>
      <c r="AT29" s="406"/>
      <c r="AU29" s="406"/>
      <c r="AV29" s="406"/>
      <c r="AW29" s="406"/>
      <c r="AX29" s="406"/>
      <c r="AY29" s="406"/>
      <c r="AZ29" s="406"/>
      <c r="BA29" s="406"/>
      <c r="BB29" s="406"/>
      <c r="BC29" s="406"/>
      <c r="BD29" s="406"/>
      <c r="BE29" s="406"/>
      <c r="BF29" s="406"/>
      <c r="BG29" s="406"/>
      <c r="BH29" s="407"/>
      <c r="BJ29" s="18"/>
    </row>
    <row r="30" spans="1:64" ht="12.75" customHeight="1" thickBot="1" x14ac:dyDescent="0.25">
      <c r="A30" s="63" t="s">
        <v>118</v>
      </c>
      <c r="B30" s="64"/>
      <c r="C30" s="64"/>
      <c r="D30" s="64"/>
      <c r="E30" s="65"/>
      <c r="F30" s="65"/>
      <c r="G30" s="65"/>
      <c r="H30" s="65"/>
      <c r="I30" s="65"/>
      <c r="J30" s="65"/>
      <c r="K30" s="65"/>
      <c r="L30" s="66"/>
      <c r="M30" s="408"/>
      <c r="N30" s="409"/>
      <c r="O30" s="409"/>
      <c r="P30" s="410"/>
      <c r="Q30" s="309"/>
      <c r="R30" s="328"/>
      <c r="S30" s="328"/>
      <c r="T30" s="328"/>
      <c r="U30" s="411"/>
      <c r="V30" s="412"/>
      <c r="W30" s="306"/>
      <c r="X30" s="307"/>
      <c r="Y30" s="307"/>
      <c r="Z30" s="307"/>
      <c r="AA30" s="307"/>
      <c r="AB30" s="308"/>
      <c r="AC30" s="38"/>
      <c r="AD30" s="38"/>
      <c r="AE30" s="352"/>
      <c r="AF30" s="248" t="s">
        <v>119</v>
      </c>
      <c r="AG30" s="248"/>
      <c r="AH30" s="248"/>
      <c r="AI30" s="248"/>
      <c r="AJ30" s="248"/>
      <c r="AK30" s="248"/>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2"/>
      <c r="BJ30" s="18"/>
    </row>
    <row r="31" spans="1:64" ht="12.75" customHeight="1" thickTop="1" thickBot="1" x14ac:dyDescent="0.3">
      <c r="A31" s="421" t="s">
        <v>120</v>
      </c>
      <c r="B31" s="422"/>
      <c r="C31" s="422"/>
      <c r="D31" s="422"/>
      <c r="E31" s="423"/>
      <c r="F31" s="423"/>
      <c r="G31" s="423"/>
      <c r="H31" s="423"/>
      <c r="I31" s="423"/>
      <c r="J31" s="423"/>
      <c r="K31" s="423"/>
      <c r="L31" s="423"/>
      <c r="M31" s="424" t="str">
        <f>IF(A12=0,"",SUM(M11:P30))</f>
        <v/>
      </c>
      <c r="N31" s="424"/>
      <c r="O31" s="424"/>
      <c r="P31" s="425"/>
      <c r="Q31" s="369"/>
      <c r="R31" s="369"/>
      <c r="S31" s="369"/>
      <c r="T31" s="369"/>
      <c r="U31" s="370"/>
      <c r="V31" s="370"/>
      <c r="W31" s="370"/>
      <c r="X31" s="370"/>
      <c r="Y31" s="370"/>
      <c r="Z31" s="370"/>
      <c r="AA31" s="371"/>
      <c r="AB31" s="372"/>
      <c r="AC31" s="67"/>
      <c r="AD31" s="67"/>
      <c r="AE31" s="353"/>
      <c r="AF31" s="373" t="s">
        <v>121</v>
      </c>
      <c r="AG31" s="374"/>
      <c r="AH31" s="374"/>
      <c r="AI31" s="374"/>
      <c r="AJ31" s="374"/>
      <c r="AK31" s="374"/>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75"/>
      <c r="BH31" s="376"/>
      <c r="BJ31" s="18"/>
    </row>
    <row r="32" spans="1:64" s="19" customFormat="1" ht="12.75" customHeight="1" thickBot="1" x14ac:dyDescent="0.3">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25">
      <c r="A33" s="377" t="s">
        <v>122</v>
      </c>
      <c r="B33" s="356"/>
      <c r="C33" s="356"/>
      <c r="D33" s="356"/>
      <c r="E33" s="356"/>
      <c r="F33" s="356"/>
      <c r="G33" s="356"/>
      <c r="H33" s="356"/>
      <c r="I33" s="356"/>
      <c r="J33" s="356"/>
      <c r="K33" s="356"/>
      <c r="L33" s="356"/>
      <c r="M33" s="378"/>
      <c r="N33" s="70"/>
      <c r="O33" s="20"/>
      <c r="P33" s="20"/>
      <c r="Q33" s="20"/>
      <c r="R33" s="20"/>
      <c r="S33" s="20"/>
      <c r="AH33" s="19"/>
      <c r="AO33" s="18"/>
      <c r="AP33" s="379"/>
      <c r="AQ33" s="183"/>
      <c r="AR33" s="183"/>
      <c r="AS33" s="183"/>
      <c r="AT33" s="183"/>
      <c r="AU33" s="183"/>
      <c r="AV33" s="183"/>
      <c r="AW33" s="183"/>
      <c r="AX33" s="183"/>
      <c r="AY33" s="183"/>
      <c r="AZ33" s="183"/>
      <c r="BA33" s="183"/>
      <c r="BB33" s="183"/>
      <c r="BC33" s="183"/>
      <c r="BD33" s="183"/>
      <c r="BE33" s="183"/>
      <c r="BF33" s="183"/>
      <c r="BG33" s="183"/>
      <c r="BH33" s="183"/>
      <c r="BI33" s="71"/>
    </row>
    <row r="34" spans="1:61" ht="12.75" customHeight="1" x14ac:dyDescent="0.25">
      <c r="A34" s="384" t="s">
        <v>123</v>
      </c>
      <c r="B34" s="310"/>
      <c r="C34" s="310"/>
      <c r="D34" s="326"/>
      <c r="E34" s="388" t="s">
        <v>124</v>
      </c>
      <c r="F34" s="388"/>
      <c r="G34" s="388"/>
      <c r="H34" s="389"/>
      <c r="I34" s="391" t="s">
        <v>58</v>
      </c>
      <c r="J34" s="310"/>
      <c r="K34" s="310"/>
      <c r="L34" s="310"/>
      <c r="M34" s="311"/>
      <c r="N34" s="70"/>
      <c r="O34" s="72"/>
      <c r="P34" s="20"/>
      <c r="Q34" s="20"/>
      <c r="R34" s="20"/>
      <c r="S34" s="20"/>
      <c r="AH34" s="19"/>
      <c r="AO34" s="18"/>
      <c r="AP34" s="380"/>
      <c r="AQ34" s="381"/>
      <c r="AR34" s="381"/>
      <c r="AS34" s="381"/>
      <c r="AT34" s="381"/>
      <c r="AU34" s="381"/>
      <c r="AV34" s="381"/>
      <c r="AW34" s="381"/>
      <c r="AX34" s="381"/>
      <c r="AY34" s="381"/>
      <c r="AZ34" s="381"/>
      <c r="BA34" s="381"/>
      <c r="BB34" s="381"/>
      <c r="BC34" s="381"/>
      <c r="BD34" s="381"/>
      <c r="BE34" s="381"/>
      <c r="BF34" s="381"/>
      <c r="BG34" s="381"/>
      <c r="BH34" s="381"/>
      <c r="BI34" s="71"/>
    </row>
    <row r="35" spans="1:61" ht="12.75" customHeight="1" thickBot="1" x14ac:dyDescent="0.3">
      <c r="A35" s="385"/>
      <c r="B35" s="386"/>
      <c r="C35" s="386"/>
      <c r="D35" s="387"/>
      <c r="E35" s="390"/>
      <c r="F35" s="390"/>
      <c r="G35" s="390"/>
      <c r="H35" s="390"/>
      <c r="I35" s="392"/>
      <c r="J35" s="386"/>
      <c r="K35" s="386"/>
      <c r="L35" s="386"/>
      <c r="M35" s="393"/>
      <c r="N35" s="70"/>
      <c r="O35" s="72"/>
      <c r="P35" s="20"/>
      <c r="Q35" s="20"/>
      <c r="R35" s="20"/>
      <c r="S35" s="20"/>
      <c r="T35" s="25"/>
      <c r="U35" s="25"/>
      <c r="V35" s="25"/>
      <c r="W35" s="25"/>
      <c r="X35" s="25"/>
      <c r="Y35" s="25"/>
      <c r="Z35" s="25"/>
      <c r="AH35" s="19"/>
      <c r="AO35" s="18"/>
      <c r="AP35" s="380"/>
      <c r="AQ35" s="381"/>
      <c r="AR35" s="381"/>
      <c r="AS35" s="381"/>
      <c r="AT35" s="381"/>
      <c r="AU35" s="381"/>
      <c r="AV35" s="381"/>
      <c r="AW35" s="381"/>
      <c r="AX35" s="381"/>
      <c r="AY35" s="381"/>
      <c r="AZ35" s="381"/>
      <c r="BA35" s="381"/>
      <c r="BB35" s="381"/>
      <c r="BC35" s="381"/>
      <c r="BD35" s="381"/>
      <c r="BE35" s="381"/>
      <c r="BF35" s="381"/>
      <c r="BG35" s="381"/>
      <c r="BH35" s="381"/>
      <c r="BI35" s="71"/>
    </row>
    <row r="36" spans="1:61" ht="12.75" customHeight="1" x14ac:dyDescent="0.25">
      <c r="A36" s="394"/>
      <c r="B36" s="395"/>
      <c r="C36" s="395"/>
      <c r="D36" s="395"/>
      <c r="E36" s="395"/>
      <c r="F36" s="395"/>
      <c r="G36" s="395"/>
      <c r="H36" s="395"/>
      <c r="I36" s="413"/>
      <c r="J36" s="414"/>
      <c r="K36" s="414"/>
      <c r="L36" s="414"/>
      <c r="M36" s="415"/>
      <c r="N36" s="73"/>
      <c r="O36" s="74"/>
      <c r="P36" s="74"/>
      <c r="Q36" s="74"/>
      <c r="R36" s="74"/>
      <c r="S36" s="74"/>
      <c r="AH36" s="19"/>
      <c r="AO36" s="18"/>
      <c r="AP36" s="380"/>
      <c r="AQ36" s="381"/>
      <c r="AR36" s="381"/>
      <c r="AS36" s="381"/>
      <c r="AT36" s="381"/>
      <c r="AU36" s="381"/>
      <c r="AV36" s="381"/>
      <c r="AW36" s="381"/>
      <c r="AX36" s="381"/>
      <c r="AY36" s="381"/>
      <c r="AZ36" s="381"/>
      <c r="BA36" s="381"/>
      <c r="BB36" s="381"/>
      <c r="BC36" s="381"/>
      <c r="BD36" s="381"/>
      <c r="BE36" s="381"/>
      <c r="BF36" s="381"/>
      <c r="BG36" s="381"/>
      <c r="BH36" s="381"/>
      <c r="BI36" s="71"/>
    </row>
    <row r="37" spans="1:61" ht="12.75" customHeight="1" x14ac:dyDescent="0.25">
      <c r="A37" s="416"/>
      <c r="B37" s="417"/>
      <c r="C37" s="417"/>
      <c r="D37" s="417"/>
      <c r="E37" s="417"/>
      <c r="F37" s="417"/>
      <c r="G37" s="417"/>
      <c r="H37" s="417"/>
      <c r="I37" s="418"/>
      <c r="J37" s="419"/>
      <c r="K37" s="419"/>
      <c r="L37" s="419"/>
      <c r="M37" s="420"/>
      <c r="N37" s="73"/>
      <c r="O37" s="74"/>
      <c r="P37" s="74"/>
      <c r="Q37" s="74"/>
      <c r="R37" s="74"/>
      <c r="S37" s="74"/>
      <c r="AH37" s="19"/>
      <c r="AO37" s="18"/>
      <c r="AP37" s="380"/>
      <c r="AQ37" s="381"/>
      <c r="AR37" s="381"/>
      <c r="AS37" s="381"/>
      <c r="AT37" s="381"/>
      <c r="AU37" s="381"/>
      <c r="AV37" s="381"/>
      <c r="AW37" s="381"/>
      <c r="AX37" s="381"/>
      <c r="AY37" s="381"/>
      <c r="AZ37" s="381"/>
      <c r="BA37" s="381"/>
      <c r="BB37" s="381"/>
      <c r="BC37" s="381"/>
      <c r="BD37" s="381"/>
      <c r="BE37" s="381"/>
      <c r="BF37" s="381"/>
      <c r="BG37" s="381"/>
      <c r="BH37" s="381"/>
      <c r="BI37" s="71"/>
    </row>
    <row r="38" spans="1:61" ht="12.75" customHeight="1" x14ac:dyDescent="0.25">
      <c r="A38" s="416"/>
      <c r="B38" s="417"/>
      <c r="C38" s="417"/>
      <c r="D38" s="417"/>
      <c r="E38" s="417"/>
      <c r="F38" s="417"/>
      <c r="G38" s="417"/>
      <c r="H38" s="417"/>
      <c r="I38" s="418"/>
      <c r="J38" s="419"/>
      <c r="K38" s="419"/>
      <c r="L38" s="419"/>
      <c r="M38" s="420"/>
      <c r="N38" s="73"/>
      <c r="O38" s="74"/>
      <c r="P38" s="74"/>
      <c r="Q38" s="74"/>
      <c r="R38" s="74"/>
      <c r="S38" s="74"/>
      <c r="AH38" s="19"/>
      <c r="AO38" s="18"/>
      <c r="AP38" s="380"/>
      <c r="AQ38" s="381"/>
      <c r="AR38" s="381"/>
      <c r="AS38" s="381"/>
      <c r="AT38" s="381"/>
      <c r="AU38" s="381"/>
      <c r="AV38" s="381"/>
      <c r="AW38" s="381"/>
      <c r="AX38" s="381"/>
      <c r="AY38" s="381"/>
      <c r="AZ38" s="381"/>
      <c r="BA38" s="381"/>
      <c r="BB38" s="381"/>
      <c r="BC38" s="381"/>
      <c r="BD38" s="381"/>
      <c r="BE38" s="381"/>
      <c r="BF38" s="381"/>
      <c r="BG38" s="381"/>
      <c r="BH38" s="381"/>
      <c r="BI38" s="71"/>
    </row>
    <row r="39" spans="1:61" ht="12.75" customHeight="1" x14ac:dyDescent="0.25">
      <c r="A39" s="416"/>
      <c r="B39" s="417"/>
      <c r="C39" s="417"/>
      <c r="D39" s="417"/>
      <c r="E39" s="417"/>
      <c r="F39" s="417"/>
      <c r="G39" s="417"/>
      <c r="H39" s="417"/>
      <c r="I39" s="418"/>
      <c r="J39" s="419"/>
      <c r="K39" s="419"/>
      <c r="L39" s="419"/>
      <c r="M39" s="420"/>
      <c r="N39" s="73"/>
      <c r="O39" s="74"/>
      <c r="P39" s="74"/>
      <c r="Q39" s="74"/>
      <c r="R39" s="74"/>
      <c r="S39" s="74"/>
      <c r="AH39" s="19"/>
      <c r="AO39" s="18"/>
      <c r="AP39" s="380"/>
      <c r="AQ39" s="381"/>
      <c r="AR39" s="381"/>
      <c r="AS39" s="381"/>
      <c r="AT39" s="381"/>
      <c r="AU39" s="381"/>
      <c r="AV39" s="381"/>
      <c r="AW39" s="381"/>
      <c r="AX39" s="381"/>
      <c r="AY39" s="381"/>
      <c r="AZ39" s="381"/>
      <c r="BA39" s="381"/>
      <c r="BB39" s="381"/>
      <c r="BC39" s="381"/>
      <c r="BD39" s="381"/>
      <c r="BE39" s="381"/>
      <c r="BF39" s="381"/>
      <c r="BG39" s="381"/>
      <c r="BH39" s="381"/>
      <c r="BI39" s="71"/>
    </row>
    <row r="40" spans="1:61" ht="12.75" customHeight="1" x14ac:dyDescent="0.25">
      <c r="A40" s="416"/>
      <c r="B40" s="417"/>
      <c r="C40" s="417"/>
      <c r="D40" s="417"/>
      <c r="E40" s="417"/>
      <c r="F40" s="417"/>
      <c r="G40" s="417"/>
      <c r="H40" s="417"/>
      <c r="I40" s="418"/>
      <c r="J40" s="419"/>
      <c r="K40" s="419"/>
      <c r="L40" s="419"/>
      <c r="M40" s="420"/>
      <c r="N40" s="73"/>
      <c r="O40" s="74"/>
      <c r="P40" s="74"/>
      <c r="Q40" s="74"/>
      <c r="R40" s="74"/>
      <c r="S40" s="74"/>
      <c r="AH40" s="19"/>
      <c r="AO40" s="18"/>
      <c r="AP40" s="380"/>
      <c r="AQ40" s="381"/>
      <c r="AR40" s="381"/>
      <c r="AS40" s="381"/>
      <c r="AT40" s="381"/>
      <c r="AU40" s="381"/>
      <c r="AV40" s="381"/>
      <c r="AW40" s="381"/>
      <c r="AX40" s="381"/>
      <c r="AY40" s="381"/>
      <c r="AZ40" s="381"/>
      <c r="BA40" s="381"/>
      <c r="BB40" s="381"/>
      <c r="BC40" s="381"/>
      <c r="BD40" s="381"/>
      <c r="BE40" s="381"/>
      <c r="BF40" s="381"/>
      <c r="BG40" s="381"/>
      <c r="BH40" s="381"/>
      <c r="BI40" s="71"/>
    </row>
    <row r="41" spans="1:61" ht="12.75" customHeight="1" x14ac:dyDescent="0.25">
      <c r="A41" s="416"/>
      <c r="B41" s="417"/>
      <c r="C41" s="417"/>
      <c r="D41" s="417"/>
      <c r="E41" s="417"/>
      <c r="F41" s="417"/>
      <c r="G41" s="417"/>
      <c r="H41" s="417"/>
      <c r="I41" s="418"/>
      <c r="J41" s="419"/>
      <c r="K41" s="419"/>
      <c r="L41" s="419"/>
      <c r="M41" s="420"/>
      <c r="N41" s="73"/>
      <c r="O41" s="74"/>
      <c r="P41" s="74"/>
      <c r="Q41" s="74"/>
      <c r="R41" s="74"/>
      <c r="S41" s="74"/>
      <c r="AH41" s="19"/>
      <c r="AO41" s="18"/>
      <c r="AP41" s="380"/>
      <c r="AQ41" s="381"/>
      <c r="AR41" s="381"/>
      <c r="AS41" s="381"/>
      <c r="AT41" s="381"/>
      <c r="AU41" s="381"/>
      <c r="AV41" s="381"/>
      <c r="AW41" s="381"/>
      <c r="AX41" s="381"/>
      <c r="AY41" s="381"/>
      <c r="AZ41" s="381"/>
      <c r="BA41" s="381"/>
      <c r="BB41" s="381"/>
      <c r="BC41" s="381"/>
      <c r="BD41" s="381"/>
      <c r="BE41" s="381"/>
      <c r="BF41" s="381"/>
      <c r="BG41" s="381"/>
      <c r="BH41" s="381"/>
      <c r="BI41" s="71"/>
    </row>
    <row r="42" spans="1:61" ht="12.75" customHeight="1" x14ac:dyDescent="0.25">
      <c r="A42" s="416"/>
      <c r="B42" s="417"/>
      <c r="C42" s="417"/>
      <c r="D42" s="417"/>
      <c r="E42" s="417"/>
      <c r="F42" s="417"/>
      <c r="G42" s="417"/>
      <c r="H42" s="417"/>
      <c r="I42" s="418"/>
      <c r="J42" s="419"/>
      <c r="K42" s="419"/>
      <c r="L42" s="419"/>
      <c r="M42" s="420"/>
      <c r="N42" s="73"/>
      <c r="O42" s="74"/>
      <c r="P42" s="74"/>
      <c r="Q42" s="74"/>
      <c r="R42" s="74"/>
      <c r="S42" s="74"/>
      <c r="AH42" s="19"/>
      <c r="AO42" s="18"/>
      <c r="AP42" s="380"/>
      <c r="AQ42" s="381"/>
      <c r="AR42" s="381"/>
      <c r="AS42" s="381"/>
      <c r="AT42" s="381"/>
      <c r="AU42" s="381"/>
      <c r="AV42" s="381"/>
      <c r="AW42" s="381"/>
      <c r="AX42" s="381"/>
      <c r="AY42" s="381"/>
      <c r="AZ42" s="381"/>
      <c r="BA42" s="381"/>
      <c r="BB42" s="381"/>
      <c r="BC42" s="381"/>
      <c r="BD42" s="381"/>
      <c r="BE42" s="381"/>
      <c r="BF42" s="381"/>
      <c r="BG42" s="381"/>
      <c r="BH42" s="381"/>
      <c r="BI42" s="71"/>
    </row>
    <row r="43" spans="1:61" ht="12.75" customHeight="1" x14ac:dyDescent="0.25">
      <c r="A43" s="429"/>
      <c r="B43" s="426"/>
      <c r="C43" s="426"/>
      <c r="D43" s="427"/>
      <c r="E43" s="418"/>
      <c r="F43" s="426"/>
      <c r="G43" s="426"/>
      <c r="H43" s="427"/>
      <c r="I43" s="418"/>
      <c r="J43" s="426"/>
      <c r="K43" s="426"/>
      <c r="L43" s="426"/>
      <c r="M43" s="428"/>
      <c r="N43" s="73"/>
      <c r="O43" s="74"/>
      <c r="P43" s="74"/>
      <c r="Q43" s="74"/>
      <c r="R43" s="74"/>
      <c r="S43" s="74"/>
      <c r="AH43" s="19"/>
      <c r="AO43" s="18"/>
      <c r="AP43" s="380"/>
      <c r="AQ43" s="381"/>
      <c r="AR43" s="381"/>
      <c r="AS43" s="381"/>
      <c r="AT43" s="381"/>
      <c r="AU43" s="381"/>
      <c r="AV43" s="381"/>
      <c r="AW43" s="381"/>
      <c r="AX43" s="381"/>
      <c r="AY43" s="381"/>
      <c r="AZ43" s="381"/>
      <c r="BA43" s="381"/>
      <c r="BB43" s="381"/>
      <c r="BC43" s="381"/>
      <c r="BD43" s="381"/>
      <c r="BE43" s="381"/>
      <c r="BF43" s="381"/>
      <c r="BG43" s="381"/>
      <c r="BH43" s="381"/>
      <c r="BI43" s="71"/>
    </row>
    <row r="44" spans="1:61" ht="12.75" customHeight="1" x14ac:dyDescent="0.25">
      <c r="A44" s="429"/>
      <c r="B44" s="426"/>
      <c r="C44" s="426"/>
      <c r="D44" s="427"/>
      <c r="E44" s="418"/>
      <c r="F44" s="426"/>
      <c r="G44" s="426"/>
      <c r="H44" s="427"/>
      <c r="I44" s="418"/>
      <c r="J44" s="426"/>
      <c r="K44" s="426"/>
      <c r="L44" s="426"/>
      <c r="M44" s="428"/>
      <c r="N44" s="73"/>
      <c r="O44" s="74"/>
      <c r="P44" s="74"/>
      <c r="Q44" s="74"/>
      <c r="R44" s="74"/>
      <c r="S44" s="74"/>
      <c r="AH44" s="19"/>
      <c r="AO44" s="18"/>
      <c r="AP44" s="380"/>
      <c r="AQ44" s="381"/>
      <c r="AR44" s="381"/>
      <c r="AS44" s="381"/>
      <c r="AT44" s="381"/>
      <c r="AU44" s="381"/>
      <c r="AV44" s="381"/>
      <c r="AW44" s="381"/>
      <c r="AX44" s="381"/>
      <c r="AY44" s="381"/>
      <c r="AZ44" s="381"/>
      <c r="BA44" s="381"/>
      <c r="BB44" s="381"/>
      <c r="BC44" s="381"/>
      <c r="BD44" s="381"/>
      <c r="BE44" s="381"/>
      <c r="BF44" s="381"/>
      <c r="BG44" s="381"/>
      <c r="BH44" s="381"/>
      <c r="BI44" s="71"/>
    </row>
    <row r="45" spans="1:61" ht="12.75" customHeight="1" x14ac:dyDescent="0.25">
      <c r="A45" s="429"/>
      <c r="B45" s="426"/>
      <c r="C45" s="426"/>
      <c r="D45" s="427"/>
      <c r="E45" s="418"/>
      <c r="F45" s="426"/>
      <c r="G45" s="426"/>
      <c r="H45" s="427"/>
      <c r="I45" s="418"/>
      <c r="J45" s="426"/>
      <c r="K45" s="426"/>
      <c r="L45" s="426"/>
      <c r="M45" s="428"/>
      <c r="N45" s="73"/>
      <c r="O45" s="74"/>
      <c r="P45" s="74"/>
      <c r="Q45" s="74"/>
      <c r="R45" s="74"/>
      <c r="S45" s="74"/>
      <c r="AH45" s="19"/>
      <c r="AO45" s="18"/>
      <c r="AP45" s="380"/>
      <c r="AQ45" s="381"/>
      <c r="AR45" s="381"/>
      <c r="AS45" s="381"/>
      <c r="AT45" s="381"/>
      <c r="AU45" s="381"/>
      <c r="AV45" s="381"/>
      <c r="AW45" s="381"/>
      <c r="AX45" s="381"/>
      <c r="AY45" s="381"/>
      <c r="AZ45" s="381"/>
      <c r="BA45" s="381"/>
      <c r="BB45" s="381"/>
      <c r="BC45" s="381"/>
      <c r="BD45" s="381"/>
      <c r="BE45" s="381"/>
      <c r="BF45" s="381"/>
      <c r="BG45" s="381"/>
      <c r="BH45" s="381"/>
      <c r="BI45" s="71"/>
    </row>
    <row r="46" spans="1:61" ht="12.75" customHeight="1" x14ac:dyDescent="0.25">
      <c r="A46" s="429"/>
      <c r="B46" s="426"/>
      <c r="C46" s="426"/>
      <c r="D46" s="427"/>
      <c r="E46" s="418"/>
      <c r="F46" s="426"/>
      <c r="G46" s="426"/>
      <c r="H46" s="427"/>
      <c r="I46" s="418"/>
      <c r="J46" s="426"/>
      <c r="K46" s="426"/>
      <c r="L46" s="426"/>
      <c r="M46" s="428"/>
      <c r="N46" s="73"/>
      <c r="O46" s="74"/>
      <c r="P46" s="74"/>
      <c r="Q46" s="74"/>
      <c r="R46" s="74"/>
      <c r="S46" s="74"/>
      <c r="AH46" s="19"/>
      <c r="AO46" s="18"/>
      <c r="AP46" s="380"/>
      <c r="AQ46" s="381"/>
      <c r="AR46" s="381"/>
      <c r="AS46" s="381"/>
      <c r="AT46" s="381"/>
      <c r="AU46" s="381"/>
      <c r="AV46" s="381"/>
      <c r="AW46" s="381"/>
      <c r="AX46" s="381"/>
      <c r="AY46" s="381"/>
      <c r="AZ46" s="381"/>
      <c r="BA46" s="381"/>
      <c r="BB46" s="381"/>
      <c r="BC46" s="381"/>
      <c r="BD46" s="381"/>
      <c r="BE46" s="381"/>
      <c r="BF46" s="381"/>
      <c r="BG46" s="381"/>
      <c r="BH46" s="381"/>
      <c r="BI46" s="71"/>
    </row>
    <row r="47" spans="1:61" ht="12.75" customHeight="1" x14ac:dyDescent="0.25">
      <c r="A47" s="429"/>
      <c r="B47" s="426"/>
      <c r="C47" s="426"/>
      <c r="D47" s="427"/>
      <c r="E47" s="418"/>
      <c r="F47" s="426"/>
      <c r="G47" s="426"/>
      <c r="H47" s="427"/>
      <c r="I47" s="418"/>
      <c r="J47" s="426"/>
      <c r="K47" s="426"/>
      <c r="L47" s="426"/>
      <c r="M47" s="428"/>
      <c r="N47" s="73"/>
      <c r="O47" s="74"/>
      <c r="P47" s="74"/>
      <c r="Q47" s="74"/>
      <c r="R47" s="74"/>
      <c r="S47" s="74"/>
      <c r="AH47" s="19"/>
      <c r="AO47" s="18"/>
      <c r="AP47" s="380"/>
      <c r="AQ47" s="381"/>
      <c r="AR47" s="381"/>
      <c r="AS47" s="381"/>
      <c r="AT47" s="381"/>
      <c r="AU47" s="381"/>
      <c r="AV47" s="381"/>
      <c r="AW47" s="381"/>
      <c r="AX47" s="381"/>
      <c r="AY47" s="381"/>
      <c r="AZ47" s="381"/>
      <c r="BA47" s="381"/>
      <c r="BB47" s="381"/>
      <c r="BC47" s="381"/>
      <c r="BD47" s="381"/>
      <c r="BE47" s="381"/>
      <c r="BF47" s="381"/>
      <c r="BG47" s="381"/>
      <c r="BH47" s="381"/>
      <c r="BI47" s="71"/>
    </row>
    <row r="48" spans="1:61" ht="12.75" customHeight="1" x14ac:dyDescent="0.25">
      <c r="A48" s="429"/>
      <c r="B48" s="426"/>
      <c r="C48" s="426"/>
      <c r="D48" s="427"/>
      <c r="E48" s="418"/>
      <c r="F48" s="426"/>
      <c r="G48" s="426"/>
      <c r="H48" s="427"/>
      <c r="I48" s="418"/>
      <c r="J48" s="426"/>
      <c r="K48" s="426"/>
      <c r="L48" s="426"/>
      <c r="M48" s="428"/>
      <c r="N48" s="73"/>
      <c r="O48" s="74"/>
      <c r="P48" s="74"/>
      <c r="Q48" s="74"/>
      <c r="R48" s="74"/>
      <c r="S48" s="74"/>
      <c r="AH48" s="19"/>
      <c r="AO48" s="18"/>
      <c r="AP48" s="380"/>
      <c r="AQ48" s="381"/>
      <c r="AR48" s="381"/>
      <c r="AS48" s="381"/>
      <c r="AT48" s="381"/>
      <c r="AU48" s="381"/>
      <c r="AV48" s="381"/>
      <c r="AW48" s="381"/>
      <c r="AX48" s="381"/>
      <c r="AY48" s="381"/>
      <c r="AZ48" s="381"/>
      <c r="BA48" s="381"/>
      <c r="BB48" s="381"/>
      <c r="BC48" s="381"/>
      <c r="BD48" s="381"/>
      <c r="BE48" s="381"/>
      <c r="BF48" s="381"/>
      <c r="BG48" s="381"/>
      <c r="BH48" s="381"/>
      <c r="BI48" s="71"/>
    </row>
    <row r="49" spans="1:61" ht="12.75" customHeight="1" x14ac:dyDescent="0.25">
      <c r="A49" s="429"/>
      <c r="B49" s="426"/>
      <c r="C49" s="426"/>
      <c r="D49" s="427"/>
      <c r="E49" s="418"/>
      <c r="F49" s="426"/>
      <c r="G49" s="426"/>
      <c r="H49" s="427"/>
      <c r="I49" s="418"/>
      <c r="J49" s="426"/>
      <c r="K49" s="426"/>
      <c r="L49" s="426"/>
      <c r="M49" s="428"/>
      <c r="N49" s="73"/>
      <c r="O49" s="74"/>
      <c r="P49" s="74"/>
      <c r="Q49" s="74"/>
      <c r="R49" s="74"/>
      <c r="S49" s="74"/>
      <c r="AH49" s="19"/>
      <c r="AO49" s="18"/>
      <c r="AP49" s="380"/>
      <c r="AQ49" s="381"/>
      <c r="AR49" s="381"/>
      <c r="AS49" s="381"/>
      <c r="AT49" s="381"/>
      <c r="AU49" s="381"/>
      <c r="AV49" s="381"/>
      <c r="AW49" s="381"/>
      <c r="AX49" s="381"/>
      <c r="AY49" s="381"/>
      <c r="AZ49" s="381"/>
      <c r="BA49" s="381"/>
      <c r="BB49" s="381"/>
      <c r="BC49" s="381"/>
      <c r="BD49" s="381"/>
      <c r="BE49" s="381"/>
      <c r="BF49" s="381"/>
      <c r="BG49" s="381"/>
      <c r="BH49" s="381"/>
      <c r="BI49" s="71"/>
    </row>
    <row r="50" spans="1:61" ht="12.75" customHeight="1" thickBot="1" x14ac:dyDescent="0.3">
      <c r="A50" s="429"/>
      <c r="B50" s="426"/>
      <c r="C50" s="426"/>
      <c r="D50" s="427"/>
      <c r="E50" s="418"/>
      <c r="F50" s="426"/>
      <c r="G50" s="426"/>
      <c r="H50" s="427"/>
      <c r="I50" s="418"/>
      <c r="J50" s="426"/>
      <c r="K50" s="426"/>
      <c r="L50" s="426"/>
      <c r="M50" s="428"/>
      <c r="N50" s="73"/>
      <c r="O50" s="74"/>
      <c r="P50" s="74"/>
      <c r="Q50" s="74"/>
      <c r="R50" s="74"/>
      <c r="S50" s="74"/>
      <c r="AH50" s="19"/>
      <c r="AO50" s="18"/>
      <c r="AP50" s="380"/>
      <c r="AQ50" s="381"/>
      <c r="AR50" s="381"/>
      <c r="AS50" s="381"/>
      <c r="AT50" s="381"/>
      <c r="AU50" s="381"/>
      <c r="AV50" s="381"/>
      <c r="AW50" s="381"/>
      <c r="AX50" s="381"/>
      <c r="AY50" s="381"/>
      <c r="AZ50" s="381"/>
      <c r="BA50" s="381"/>
      <c r="BB50" s="381"/>
      <c r="BC50" s="381"/>
      <c r="BD50" s="381"/>
      <c r="BE50" s="381"/>
      <c r="BF50" s="381"/>
      <c r="BG50" s="381"/>
      <c r="BH50" s="381"/>
      <c r="BI50" s="71"/>
    </row>
    <row r="51" spans="1:61" ht="12.75" customHeight="1" x14ac:dyDescent="0.25">
      <c r="A51" s="446" t="s">
        <v>125</v>
      </c>
      <c r="B51" s="414"/>
      <c r="C51" s="414"/>
      <c r="D51" s="414"/>
      <c r="E51" s="414"/>
      <c r="F51" s="414"/>
      <c r="G51" s="414"/>
      <c r="H51" s="414"/>
      <c r="I51" s="414"/>
      <c r="J51" s="414"/>
      <c r="K51" s="414"/>
      <c r="L51" s="414"/>
      <c r="M51" s="415"/>
      <c r="N51" s="70"/>
      <c r="O51" s="20"/>
      <c r="P51" s="20"/>
      <c r="Q51" s="20"/>
      <c r="R51" s="20"/>
      <c r="S51" s="20"/>
      <c r="AH51" s="19"/>
      <c r="AO51" s="18"/>
      <c r="AP51" s="380"/>
      <c r="AQ51" s="381"/>
      <c r="AR51" s="381"/>
      <c r="AS51" s="381"/>
      <c r="AT51" s="381"/>
      <c r="AU51" s="381"/>
      <c r="AV51" s="381"/>
      <c r="AW51" s="381"/>
      <c r="AX51" s="381"/>
      <c r="AY51" s="381"/>
      <c r="AZ51" s="381"/>
      <c r="BA51" s="381"/>
      <c r="BB51" s="381"/>
      <c r="BC51" s="381"/>
      <c r="BD51" s="381"/>
      <c r="BE51" s="381"/>
      <c r="BF51" s="381"/>
      <c r="BG51" s="381"/>
      <c r="BH51" s="381"/>
      <c r="BI51" s="71"/>
    </row>
    <row r="52" spans="1:61" ht="12.75" customHeight="1" x14ac:dyDescent="0.25">
      <c r="A52" s="384" t="s">
        <v>123</v>
      </c>
      <c r="B52" s="447"/>
      <c r="C52" s="447"/>
      <c r="D52" s="448"/>
      <c r="E52" s="452" t="s">
        <v>124</v>
      </c>
      <c r="F52" s="453"/>
      <c r="G52" s="453"/>
      <c r="H52" s="454"/>
      <c r="I52" s="391" t="s">
        <v>58</v>
      </c>
      <c r="J52" s="447"/>
      <c r="K52" s="447"/>
      <c r="L52" s="447"/>
      <c r="M52" s="458"/>
      <c r="N52" s="70"/>
      <c r="O52" s="20"/>
      <c r="P52" s="20"/>
      <c r="Q52" s="20"/>
      <c r="R52" s="20"/>
      <c r="S52" s="20"/>
      <c r="AH52" s="19"/>
      <c r="AO52" s="18"/>
      <c r="AP52" s="380"/>
      <c r="AQ52" s="381"/>
      <c r="AR52" s="381"/>
      <c r="AS52" s="381"/>
      <c r="AT52" s="381"/>
      <c r="AU52" s="381"/>
      <c r="AV52" s="381"/>
      <c r="AW52" s="381"/>
      <c r="AX52" s="381"/>
      <c r="AY52" s="381"/>
      <c r="AZ52" s="381"/>
      <c r="BA52" s="381"/>
      <c r="BB52" s="381"/>
      <c r="BC52" s="381"/>
      <c r="BD52" s="381"/>
      <c r="BE52" s="381"/>
      <c r="BF52" s="381"/>
      <c r="BG52" s="381"/>
      <c r="BH52" s="381"/>
      <c r="BI52" s="71"/>
    </row>
    <row r="53" spans="1:61" ht="12.75" customHeight="1" thickBot="1" x14ac:dyDescent="0.3">
      <c r="A53" s="449"/>
      <c r="B53" s="450"/>
      <c r="C53" s="450"/>
      <c r="D53" s="451"/>
      <c r="E53" s="455"/>
      <c r="F53" s="456"/>
      <c r="G53" s="456"/>
      <c r="H53" s="457"/>
      <c r="I53" s="459"/>
      <c r="J53" s="450"/>
      <c r="K53" s="450"/>
      <c r="L53" s="450"/>
      <c r="M53" s="460"/>
      <c r="N53" s="70"/>
      <c r="O53" s="20"/>
      <c r="P53" s="20"/>
      <c r="Q53" s="20"/>
      <c r="R53" s="20"/>
      <c r="S53" s="20"/>
      <c r="AH53" s="19"/>
      <c r="AO53" s="18"/>
      <c r="AP53" s="380"/>
      <c r="AQ53" s="381"/>
      <c r="AR53" s="381"/>
      <c r="AS53" s="381"/>
      <c r="AT53" s="381"/>
      <c r="AU53" s="381"/>
      <c r="AV53" s="381"/>
      <c r="AW53" s="381"/>
      <c r="AX53" s="381"/>
      <c r="AY53" s="381"/>
      <c r="AZ53" s="381"/>
      <c r="BA53" s="381"/>
      <c r="BB53" s="381"/>
      <c r="BC53" s="381"/>
      <c r="BD53" s="381"/>
      <c r="BE53" s="381"/>
      <c r="BF53" s="381"/>
      <c r="BG53" s="381"/>
      <c r="BH53" s="381"/>
      <c r="BI53" s="71"/>
    </row>
    <row r="54" spans="1:61" ht="12.75" customHeight="1" x14ac:dyDescent="0.25">
      <c r="A54" s="461"/>
      <c r="B54" s="461"/>
      <c r="C54" s="461"/>
      <c r="D54" s="461"/>
      <c r="E54" s="461"/>
      <c r="F54" s="461"/>
      <c r="G54" s="461"/>
      <c r="H54" s="461"/>
      <c r="I54" s="358"/>
      <c r="J54" s="462"/>
      <c r="K54" s="462"/>
      <c r="L54" s="462"/>
      <c r="M54" s="463"/>
      <c r="N54" s="73"/>
      <c r="O54" s="74"/>
      <c r="P54" s="74"/>
      <c r="Q54" s="74"/>
      <c r="R54" s="74"/>
      <c r="S54" s="74"/>
      <c r="AH54" s="19"/>
      <c r="AO54" s="18"/>
      <c r="AP54" s="380"/>
      <c r="AQ54" s="381"/>
      <c r="AR54" s="381"/>
      <c r="AS54" s="381"/>
      <c r="AT54" s="381"/>
      <c r="AU54" s="381"/>
      <c r="AV54" s="381"/>
      <c r="AW54" s="381"/>
      <c r="AX54" s="381"/>
      <c r="AY54" s="381"/>
      <c r="AZ54" s="381"/>
      <c r="BA54" s="381"/>
      <c r="BB54" s="381"/>
      <c r="BC54" s="381"/>
      <c r="BD54" s="381"/>
      <c r="BE54" s="381"/>
      <c r="BF54" s="381"/>
      <c r="BG54" s="381"/>
      <c r="BH54" s="381"/>
      <c r="BI54" s="71"/>
    </row>
    <row r="55" spans="1:61" ht="12.75" customHeight="1" thickBot="1" x14ac:dyDescent="0.3">
      <c r="A55" s="430"/>
      <c r="B55" s="430"/>
      <c r="C55" s="430"/>
      <c r="D55" s="430"/>
      <c r="E55" s="430"/>
      <c r="F55" s="430"/>
      <c r="G55" s="430"/>
      <c r="H55" s="430"/>
      <c r="I55" s="431"/>
      <c r="J55" s="432"/>
      <c r="K55" s="432"/>
      <c r="L55" s="432"/>
      <c r="M55" s="433"/>
      <c r="N55" s="73"/>
      <c r="O55" s="74"/>
      <c r="P55" s="74"/>
      <c r="Q55" s="74"/>
      <c r="R55" s="74"/>
      <c r="S55" s="74"/>
      <c r="AH55" s="19"/>
      <c r="AO55" s="18"/>
      <c r="AP55" s="382"/>
      <c r="AQ55" s="383"/>
      <c r="AR55" s="383"/>
      <c r="AS55" s="383"/>
      <c r="AT55" s="383"/>
      <c r="AU55" s="383"/>
      <c r="AV55" s="383"/>
      <c r="AW55" s="383"/>
      <c r="AX55" s="383"/>
      <c r="AY55" s="383"/>
      <c r="AZ55" s="383"/>
      <c r="BA55" s="383"/>
      <c r="BB55" s="383"/>
      <c r="BC55" s="383"/>
      <c r="BD55" s="383"/>
      <c r="BE55" s="383"/>
      <c r="BF55" s="383"/>
      <c r="BG55" s="383"/>
      <c r="BH55" s="383"/>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zoomScaleNormal="100" workbookViewId="0">
      <pane ySplit="5" topLeftCell="A6" activePane="bottomLeft" state="frozen"/>
      <selection pane="bottomLeft" activeCell="H6" sqref="H6:H7"/>
    </sheetView>
  </sheetViews>
  <sheetFormatPr defaultRowHeight="15.75" x14ac:dyDescent="0.25"/>
  <cols>
    <col min="1" max="1" width="31.5703125" style="79" customWidth="1"/>
    <col min="2" max="2" width="21.85546875" style="75" customWidth="1"/>
    <col min="3" max="3" width="18.28515625" style="75" customWidth="1"/>
    <col min="4" max="4" width="12.5703125" style="75" customWidth="1"/>
    <col min="5" max="5" width="11.28515625" style="75" customWidth="1"/>
    <col min="6" max="8" width="13.7109375" style="75" customWidth="1"/>
    <col min="9" max="9" width="13.7109375" style="80" customWidth="1"/>
    <col min="10" max="11" width="13.7109375" style="75" customWidth="1"/>
    <col min="12" max="12" width="36.5703125" style="81" customWidth="1"/>
    <col min="13" max="16384" width="9.140625" style="75"/>
  </cols>
  <sheetData>
    <row r="1" spans="1:12" ht="33.75" customHeight="1" thickBot="1" x14ac:dyDescent="0.5">
      <c r="A1" s="151" t="s">
        <v>222</v>
      </c>
      <c r="B1" s="152"/>
      <c r="C1" s="152"/>
      <c r="D1" s="152"/>
      <c r="E1" s="152"/>
      <c r="F1" s="152"/>
      <c r="G1" s="152"/>
      <c r="H1" s="152"/>
      <c r="I1" s="152"/>
      <c r="J1" s="152"/>
      <c r="K1" s="152"/>
      <c r="L1" s="153"/>
    </row>
    <row r="2" spans="1:12" ht="17.25" thickTop="1" thickBot="1" x14ac:dyDescent="0.3">
      <c r="A2" s="143" t="s">
        <v>127</v>
      </c>
      <c r="B2" s="172" t="str">
        <f>IF(D6=0,"",'BK # 1 - BEHI'!F4)</f>
        <v/>
      </c>
      <c r="C2" s="173"/>
      <c r="D2" s="173"/>
      <c r="E2" s="173"/>
      <c r="F2" s="173"/>
      <c r="G2" s="173"/>
      <c r="H2" s="173"/>
      <c r="I2" s="173"/>
      <c r="J2" s="173"/>
      <c r="K2" s="173"/>
      <c r="L2" s="174"/>
    </row>
    <row r="3" spans="1:12" ht="17.25" thickTop="1" thickBot="1" x14ac:dyDescent="0.3">
      <c r="A3" s="144" t="s">
        <v>11</v>
      </c>
      <c r="B3" s="162" t="s">
        <v>12</v>
      </c>
      <c r="C3" s="162"/>
      <c r="D3" s="158" t="s">
        <v>19</v>
      </c>
      <c r="E3" s="158" t="s">
        <v>20</v>
      </c>
      <c r="F3" s="158" t="s">
        <v>0</v>
      </c>
      <c r="G3" s="158" t="s">
        <v>1</v>
      </c>
      <c r="H3" s="158" t="s">
        <v>21</v>
      </c>
      <c r="I3" s="163" t="s">
        <v>22</v>
      </c>
      <c r="J3" s="163" t="s">
        <v>23</v>
      </c>
      <c r="K3" s="163" t="s">
        <v>24</v>
      </c>
      <c r="L3" s="156" t="s">
        <v>17</v>
      </c>
    </row>
    <row r="4" spans="1:12" ht="16.5" thickBot="1" x14ac:dyDescent="0.3">
      <c r="A4" s="160" t="s">
        <v>25</v>
      </c>
      <c r="B4" s="145" t="s">
        <v>13</v>
      </c>
      <c r="C4" s="145" t="s">
        <v>14</v>
      </c>
      <c r="D4" s="159"/>
      <c r="E4" s="159"/>
      <c r="F4" s="159"/>
      <c r="G4" s="159"/>
      <c r="H4" s="159"/>
      <c r="I4" s="164"/>
      <c r="J4" s="164"/>
      <c r="K4" s="164"/>
      <c r="L4" s="157"/>
    </row>
    <row r="5" spans="1:12" ht="29.25" customHeight="1" thickBot="1" x14ac:dyDescent="0.3">
      <c r="A5" s="161"/>
      <c r="B5" s="146" t="s">
        <v>15</v>
      </c>
      <c r="C5" s="146" t="s">
        <v>16</v>
      </c>
      <c r="D5" s="159"/>
      <c r="E5" s="159"/>
      <c r="F5" s="159"/>
      <c r="G5" s="159"/>
      <c r="H5" s="159"/>
      <c r="I5" s="164"/>
      <c r="J5" s="164"/>
      <c r="K5" s="164"/>
      <c r="L5" s="157"/>
    </row>
    <row r="6" spans="1:12" ht="16.5" thickBot="1" x14ac:dyDescent="0.3">
      <c r="A6" s="149">
        <f>'BK # 1 - BEHI'!F6</f>
        <v>0</v>
      </c>
      <c r="B6" s="141"/>
      <c r="C6" s="141"/>
      <c r="D6" s="165">
        <f>'BK # 1 - BEHI'!Y6</f>
        <v>0</v>
      </c>
      <c r="E6" s="165">
        <f>'BK # 1 - BEHI'!A12</f>
        <v>0</v>
      </c>
      <c r="F6" s="166" t="str">
        <f>'BK # 1 - BEHI'!AU5</f>
        <v/>
      </c>
      <c r="G6" s="167" t="str">
        <f>'BK # 1 - NBS'!I52</f>
        <v xml:space="preserve"> </v>
      </c>
      <c r="H6" s="169" t="str">
        <f>IF(D6=0,"",IF(F6=0,"",IF(AND(F6="LOW",G6="VERY LOW"),0.017,IF(AND(F6="LOW",G6="LOW"),0.02,IF(AND(F6="LOW",G6="MODERATE"),0.09,IF(AND(F6="LOW",G6="HIGH"),0.16,IF(AND(F6="LOW",G6="VERY HIGH"),0.325,IF(AND(F6="LOW",G6="EXTREME"),0.6,IF(AND(F6="MODERATE",G6="VERY LOW"),0.09,IF(AND(F6="MODERATE",G6="LOW"),0.125,IF(AND(F6="MODERATE",G6="MODERATE"),0.3,IF(AND(F6="MODERATE",G6="HIGH"),0.8,IF(AND(F6="MODERATE",G6="VERY HIGH"),0.7,IF(AND(F6="MODERATE",G6="EXTREME"),1.2,IF(AND(F6="HIGH",G6="VERY LOW"),0.25,IF(AND(F6="HIGH",G6="LOW"),0.4,IF(AND(F6="HIGH",G6="MODERATE"),0.64,IF(AND(F6="HIGH",G6="HIGH"),1,IF(AND(F6="HIGH",G6="VERY HIGH"),1.75,IF(AND(F6="HIGH",G6="EXTREME"),2.5,IF(AND(F6="VERY HIGH",G6="low"),0.25,IF(AND(F6="VERY HIGH",G6="LOW"),0.4,IF(AND(F6="VERY HIGH",G6="MODERATE"),0.64,IF(AND(F6="VERY HIGH",G6="HIGH"),1,IF(AND(F6="VERY HIGH",G6="VERY HIGH"),1.75,IF(AND(F6="VERY HIGH",G6="EXTREME"),2.5,IF(AND(F6="EXTREME",G6="VERY LOW"),0.15,IF(AND(F6="EXTREME",G6="LOW"),1.3,IF(AND(F6="EXTREME",G6="MODERATE"),1.75,IF(AND(F6="EXTREME",G6="HIGH"),2.5,IF(AND(F6="EXTREME",G6="VERY HIGH"),3.5,IF(AND(F6="EXTREME",G6="EXTREME"),4.5))))))))))))))))))))))))))))))))</f>
        <v/>
      </c>
      <c r="I6" s="171" t="str">
        <f>IF(D6=0,"",IF(H6=0,"",(H6*D6*E6)))</f>
        <v/>
      </c>
      <c r="J6" s="171" t="str">
        <f>IF(D6=0,"",((I6/27)/1.3))</f>
        <v/>
      </c>
      <c r="K6" s="171" t="str">
        <f>IF(D6=0,"",((I6/27)*(1.3/D6)))</f>
        <v/>
      </c>
      <c r="L6" s="150"/>
    </row>
    <row r="7" spans="1:12" ht="16.5" thickBot="1" x14ac:dyDescent="0.3">
      <c r="A7" s="149"/>
      <c r="B7" s="142"/>
      <c r="C7" s="142"/>
      <c r="D7" s="165"/>
      <c r="E7" s="165"/>
      <c r="F7" s="166"/>
      <c r="G7" s="168"/>
      <c r="H7" s="170"/>
      <c r="I7" s="171"/>
      <c r="J7" s="171"/>
      <c r="K7" s="171"/>
      <c r="L7" s="150"/>
    </row>
    <row r="8" spans="1:12" ht="16.5" thickBot="1" x14ac:dyDescent="0.3">
      <c r="A8" s="149">
        <f>'BK # 2 - BEHI'!F6</f>
        <v>0</v>
      </c>
      <c r="B8" s="141"/>
      <c r="C8" s="141"/>
      <c r="D8" s="165">
        <f>'BK # 2 - BEHI'!Y6</f>
        <v>0</v>
      </c>
      <c r="E8" s="165">
        <f>'BK # 2 - BEHI'!A12</f>
        <v>0</v>
      </c>
      <c r="F8" s="166" t="str">
        <f>'BK # 2 - BEHI'!AU5</f>
        <v/>
      </c>
      <c r="G8" s="167" t="str">
        <f>'BK # 2 - NBS'!I52</f>
        <v xml:space="preserve"> </v>
      </c>
      <c r="H8" s="169" t="str">
        <f t="shared" ref="H8" si="0">IF(D8=0,"",IF(F8=0,"",IF(AND(F8="LOW",G8="VERY LOW"),0.017,IF(AND(F8="LOW",G8="LOW"),0.02,IF(AND(F8="LOW",G8="MODERATE"),0.09,IF(AND(F8="LOW",G8="HIGH"),0.16,IF(AND(F8="LOW",G8="VERY HIGH"),0.325,IF(AND(F8="LOW",G8="EXTREME"),0.6,IF(AND(F8="MODERATE",G8="VERY LOW"),0.09,IF(AND(F8="MODERATE",G8="LOW"),0.125,IF(AND(F8="MODERATE",G8="MODERATE"),0.3,IF(AND(F8="MODERATE",G8="HIGH"),0.8,IF(AND(F8="MODERATE",G8="VERY HIGH"),0.7,IF(AND(F8="MODERATE",G8="EXTREME"),1.2,IF(AND(F8="HIGH",G8="VERY LOW"),0.25,IF(AND(F8="HIGH",G8="LOW"),0.4,IF(AND(F8="HIGH",G8="MODERATE"),0.64,IF(AND(F8="HIGH",G8="HIGH"),1,IF(AND(F8="HIGH",G8="VERY HIGH"),1.75,IF(AND(F8="HIGH",G8="EXTREME"),2.5,IF(AND(F8="VERY HIGH",G8="low"),0.25,IF(AND(F8="VERY HIGH",G8="LOW"),0.4,IF(AND(F8="VERY HIGH",G8="MODERATE"),0.64,IF(AND(F8="VERY HIGH",G8="HIGH"),1,IF(AND(F8="VERY HIGH",G8="VERY HIGH"),1.75,IF(AND(F8="VERY HIGH",G8="EXTREME"),2.5,IF(AND(F8="EXTREME",G8="VERY LOW"),0.15,IF(AND(F8="EXTREME",G8="LOW"),1.3,IF(AND(F8="EXTREME",G8="MODERATE"),1.75,IF(AND(F8="EXTREME",G8="HIGH"),2.5,IF(AND(F8="EXTREME",G8="VERY HIGH"),3.5,IF(AND(F8="EXTREME",G8="EXTREME"),4.5))))))))))))))))))))))))))))))))</f>
        <v/>
      </c>
      <c r="I8" s="171" t="str">
        <f t="shared" ref="I8" si="1">IF(D8=0,"",IF(H8=0,"",(H8*D8*E8)))</f>
        <v/>
      </c>
      <c r="J8" s="171" t="str">
        <f>IF(D8=0,"",((I8/27)/1.3))</f>
        <v/>
      </c>
      <c r="K8" s="171" t="str">
        <f t="shared" ref="K8" si="2">IF(D8=0,"",((I8/27)*(1.3/D8)))</f>
        <v/>
      </c>
      <c r="L8" s="150"/>
    </row>
    <row r="9" spans="1:12" ht="16.5" thickBot="1" x14ac:dyDescent="0.3">
      <c r="A9" s="149"/>
      <c r="B9" s="142"/>
      <c r="C9" s="142"/>
      <c r="D9" s="165"/>
      <c r="E9" s="165"/>
      <c r="F9" s="166"/>
      <c r="G9" s="168"/>
      <c r="H9" s="170"/>
      <c r="I9" s="171"/>
      <c r="J9" s="171"/>
      <c r="K9" s="171"/>
      <c r="L9" s="150"/>
    </row>
    <row r="10" spans="1:12" ht="16.5" thickBot="1" x14ac:dyDescent="0.3">
      <c r="A10" s="149">
        <f>'BK # 3 - BEHI'!F6</f>
        <v>0</v>
      </c>
      <c r="B10" s="141"/>
      <c r="C10" s="141"/>
      <c r="D10" s="165">
        <f>'BK # 3 - BEHI'!Y6</f>
        <v>0</v>
      </c>
      <c r="E10" s="165">
        <f>'BK # 3 - BEHI'!A12</f>
        <v>0</v>
      </c>
      <c r="F10" s="166" t="str">
        <f>'BK # 3 - BEHI'!AU5</f>
        <v/>
      </c>
      <c r="G10" s="167" t="str">
        <f>'BK # 3 - NBS'!I52</f>
        <v xml:space="preserve"> </v>
      </c>
      <c r="H10" s="169" t="str">
        <f t="shared" ref="H10" si="3">IF(D10=0,"",IF(F10=0,"",IF(AND(F10="LOW",G10="VERY LOW"),0.017,IF(AND(F10="LOW",G10="LOW"),0.02,IF(AND(F10="LOW",G10="MODERATE"),0.09,IF(AND(F10="LOW",G10="HIGH"),0.16,IF(AND(F10="LOW",G10="VERY HIGH"),0.325,IF(AND(F10="LOW",G10="EXTREME"),0.6,IF(AND(F10="MODERATE",G10="VERY LOW"),0.09,IF(AND(F10="MODERATE",G10="LOW"),0.125,IF(AND(F10="MODERATE",G10="MODERATE"),0.3,IF(AND(F10="MODERATE",G10="HIGH"),0.8,IF(AND(F10="MODERATE",G10="VERY HIGH"),0.7,IF(AND(F10="MODERATE",G10="EXTREME"),1.2,IF(AND(F10="HIGH",G10="VERY LOW"),0.25,IF(AND(F10="HIGH",G10="LOW"),0.4,IF(AND(F10="HIGH",G10="MODERATE"),0.64,IF(AND(F10="HIGH",G10="HIGH"),1,IF(AND(F10="HIGH",G10="VERY HIGH"),1.75,IF(AND(F10="HIGH",G10="EXTREME"),2.5,IF(AND(F10="VERY HIGH",G10="low"),0.25,IF(AND(F10="VERY HIGH",G10="LOW"),0.4,IF(AND(F10="VERY HIGH",G10="MODERATE"),0.64,IF(AND(F10="VERY HIGH",G10="HIGH"),1,IF(AND(F10="VERY HIGH",G10="VERY HIGH"),1.75,IF(AND(F10="VERY HIGH",G10="EXTREME"),2.5,IF(AND(F10="EXTREME",G10="VERY LOW"),0.15,IF(AND(F10="EXTREME",G10="LOW"),1.3,IF(AND(F10="EXTREME",G10="MODERATE"),1.75,IF(AND(F10="EXTREME",G10="HIGH"),2.5,IF(AND(F10="EXTREME",G10="VERY HIGH"),3.5,IF(AND(F10="EXTREME",G10="EXTREME"),4.5))))))))))))))))))))))))))))))))</f>
        <v/>
      </c>
      <c r="I10" s="171" t="str">
        <f t="shared" ref="I10" si="4">IF(D10=0,"",IF(H10=0,"",(H10*D10*E10)))</f>
        <v/>
      </c>
      <c r="J10" s="171" t="str">
        <f t="shared" ref="J10" si="5">IF(D10=0,"",((I10/27)/1.3))</f>
        <v/>
      </c>
      <c r="K10" s="171" t="str">
        <f t="shared" ref="K10" si="6">IF(D10=0,"",((I10/27)*(1.3/D10)))</f>
        <v/>
      </c>
      <c r="L10" s="150"/>
    </row>
    <row r="11" spans="1:12" ht="16.5" thickBot="1" x14ac:dyDescent="0.3">
      <c r="A11" s="149"/>
      <c r="B11" s="142"/>
      <c r="C11" s="142"/>
      <c r="D11" s="165"/>
      <c r="E11" s="165"/>
      <c r="F11" s="166"/>
      <c r="G11" s="168"/>
      <c r="H11" s="170"/>
      <c r="I11" s="171"/>
      <c r="J11" s="171"/>
      <c r="K11" s="171"/>
      <c r="L11" s="150"/>
    </row>
    <row r="12" spans="1:12" ht="16.5" thickBot="1" x14ac:dyDescent="0.3">
      <c r="A12" s="149">
        <f>'BK # 4 - BEHI'!F6</f>
        <v>0</v>
      </c>
      <c r="B12" s="141"/>
      <c r="C12" s="141"/>
      <c r="D12" s="165">
        <f>'BK # 4 - BEHI'!Y6</f>
        <v>0</v>
      </c>
      <c r="E12" s="165">
        <f>'BK # 4 - BEHI'!A12</f>
        <v>0</v>
      </c>
      <c r="F12" s="166" t="str">
        <f>'BK # 4 - BEHI'!AU5</f>
        <v/>
      </c>
      <c r="G12" s="167" t="str">
        <f>'BK # 4 - NBS'!I52</f>
        <v xml:space="preserve"> </v>
      </c>
      <c r="H12" s="169" t="str">
        <f t="shared" ref="H12" si="7">IF(D12=0,"",IF(F12=0,"",IF(AND(F12="LOW",G12="VERY LOW"),0.017,IF(AND(F12="LOW",G12="LOW"),0.02,IF(AND(F12="LOW",G12="MODERATE"),0.09,IF(AND(F12="LOW",G12="HIGH"),0.16,IF(AND(F12="LOW",G12="VERY HIGH"),0.325,IF(AND(F12="LOW",G12="EXTREME"),0.6,IF(AND(F12="MODERATE",G12="VERY LOW"),0.09,IF(AND(F12="MODERATE",G12="LOW"),0.125,IF(AND(F12="MODERATE",G12="MODERATE"),0.3,IF(AND(F12="MODERATE",G12="HIGH"),0.8,IF(AND(F12="MODERATE",G12="VERY HIGH"),0.7,IF(AND(F12="MODERATE",G12="EXTREME"),1.2,IF(AND(F12="HIGH",G12="VERY LOW"),0.25,IF(AND(F12="HIGH",G12="LOW"),0.4,IF(AND(F12="HIGH",G12="MODERATE"),0.64,IF(AND(F12="HIGH",G12="HIGH"),1,IF(AND(F12="HIGH",G12="VERY HIGH"),1.75,IF(AND(F12="HIGH",G12="EXTREME"),2.5,IF(AND(F12="VERY HIGH",G12="low"),0.25,IF(AND(F12="VERY HIGH",G12="LOW"),0.4,IF(AND(F12="VERY HIGH",G12="MODERATE"),0.64,IF(AND(F12="VERY HIGH",G12="HIGH"),1,IF(AND(F12="VERY HIGH",G12="VERY HIGH"),1.75,IF(AND(F12="VERY HIGH",G12="EXTREME"),2.5,IF(AND(F12="EXTREME",G12="VERY LOW"),0.15,IF(AND(F12="EXTREME",G12="LOW"),1.3,IF(AND(F12="EXTREME",G12="MODERATE"),1.75,IF(AND(F12="EXTREME",G12="HIGH"),2.5,IF(AND(F12="EXTREME",G12="VERY HIGH"),3.5,IF(AND(F12="EXTREME",G12="EXTREME"),4.5))))))))))))))))))))))))))))))))</f>
        <v/>
      </c>
      <c r="I12" s="171" t="str">
        <f t="shared" ref="I12" si="8">IF(D12=0,"",IF(H12=0,"",(H12*D12*E12)))</f>
        <v/>
      </c>
      <c r="J12" s="171" t="str">
        <f t="shared" ref="J12" si="9">IF(D12=0,"",((I12/27)/1.3))</f>
        <v/>
      </c>
      <c r="K12" s="171" t="str">
        <f t="shared" ref="K12" si="10">IF(D12=0,"",((I12/27)*(1.3/D12)))</f>
        <v/>
      </c>
      <c r="L12" s="150"/>
    </row>
    <row r="13" spans="1:12" ht="16.5" thickBot="1" x14ac:dyDescent="0.3">
      <c r="A13" s="149"/>
      <c r="B13" s="142"/>
      <c r="C13" s="142"/>
      <c r="D13" s="165"/>
      <c r="E13" s="165"/>
      <c r="F13" s="166"/>
      <c r="G13" s="168"/>
      <c r="H13" s="170"/>
      <c r="I13" s="171"/>
      <c r="J13" s="171"/>
      <c r="K13" s="171"/>
      <c r="L13" s="150"/>
    </row>
    <row r="14" spans="1:12" ht="16.5" thickBot="1" x14ac:dyDescent="0.3">
      <c r="A14" s="149">
        <f>'BK # 5 - BEHI'!F6</f>
        <v>0</v>
      </c>
      <c r="B14" s="141"/>
      <c r="C14" s="141"/>
      <c r="D14" s="165">
        <f>'BK # 5 - BEHI'!Y6</f>
        <v>0</v>
      </c>
      <c r="E14" s="165">
        <f>'BK # 5 - BEHI'!A12</f>
        <v>0</v>
      </c>
      <c r="F14" s="166" t="str">
        <f>'BK # 5 - BEHI'!AU5</f>
        <v/>
      </c>
      <c r="G14" s="167" t="str">
        <f>'BK # 5 - NBS'!I52</f>
        <v xml:space="preserve"> </v>
      </c>
      <c r="H14" s="169" t="str">
        <f t="shared" ref="H14" si="11">IF(D14=0,"",IF(F14=0,"",IF(AND(F14="LOW",G14="VERY LOW"),0.017,IF(AND(F14="LOW",G14="LOW"),0.02,IF(AND(F14="LOW",G14="MODERATE"),0.09,IF(AND(F14="LOW",G14="HIGH"),0.16,IF(AND(F14="LOW",G14="VERY HIGH"),0.325,IF(AND(F14="LOW",G14="EXTREME"),0.6,IF(AND(F14="MODERATE",G14="VERY LOW"),0.09,IF(AND(F14="MODERATE",G14="LOW"),0.125,IF(AND(F14="MODERATE",G14="MODERATE"),0.3,IF(AND(F14="MODERATE",G14="HIGH"),0.8,IF(AND(F14="MODERATE",G14="VERY HIGH"),0.7,IF(AND(F14="MODERATE",G14="EXTREME"),1.2,IF(AND(F14="HIGH",G14="VERY LOW"),0.25,IF(AND(F14="HIGH",G14="LOW"),0.4,IF(AND(F14="HIGH",G14="MODERATE"),0.64,IF(AND(F14="HIGH",G14="HIGH"),1,IF(AND(F14="HIGH",G14="VERY HIGH"),1.75,IF(AND(F14="HIGH",G14="EXTREME"),2.5,IF(AND(F14="VERY HIGH",G14="low"),0.25,IF(AND(F14="VERY HIGH",G14="LOW"),0.4,IF(AND(F14="VERY HIGH",G14="MODERATE"),0.64,IF(AND(F14="VERY HIGH",G14="HIGH"),1,IF(AND(F14="VERY HIGH",G14="VERY HIGH"),1.75,IF(AND(F14="VERY HIGH",G14="EXTREME"),2.5,IF(AND(F14="EXTREME",G14="VERY LOW"),0.15,IF(AND(F14="EXTREME",G14="LOW"),1.3,IF(AND(F14="EXTREME",G14="MODERATE"),1.75,IF(AND(F14="EXTREME",G14="HIGH"),2.5,IF(AND(F14="EXTREME",G14="VERY HIGH"),3.5,IF(AND(F14="EXTREME",G14="EXTREME"),4.5))))))))))))))))))))))))))))))))</f>
        <v/>
      </c>
      <c r="I14" s="171" t="str">
        <f t="shared" ref="I14" si="12">IF(D14=0,"",IF(H14=0,"",(H14*D14*E14)))</f>
        <v/>
      </c>
      <c r="J14" s="171" t="str">
        <f t="shared" ref="J14" si="13">IF(D14=0,"",((I14/27)/1.3))</f>
        <v/>
      </c>
      <c r="K14" s="171" t="str">
        <f t="shared" ref="K14" si="14">IF(D14=0,"",((I14/27)*(1.3/D14)))</f>
        <v/>
      </c>
      <c r="L14" s="150"/>
    </row>
    <row r="15" spans="1:12" ht="16.5" thickBot="1" x14ac:dyDescent="0.3">
      <c r="A15" s="149"/>
      <c r="B15" s="142"/>
      <c r="C15" s="142"/>
      <c r="D15" s="165"/>
      <c r="E15" s="165"/>
      <c r="F15" s="166"/>
      <c r="G15" s="168"/>
      <c r="H15" s="170"/>
      <c r="I15" s="171"/>
      <c r="J15" s="171"/>
      <c r="K15" s="171"/>
      <c r="L15" s="150"/>
    </row>
    <row r="16" spans="1:12" ht="16.5" thickBot="1" x14ac:dyDescent="0.3">
      <c r="A16" s="149">
        <f>'BK # 6 - BEHI'!F6</f>
        <v>0</v>
      </c>
      <c r="B16" s="141"/>
      <c r="C16" s="141"/>
      <c r="D16" s="165">
        <f>'BK # 6 - BEHI'!Y6</f>
        <v>0</v>
      </c>
      <c r="E16" s="165">
        <f>'BK # 6 - BEHI'!A12</f>
        <v>0</v>
      </c>
      <c r="F16" s="166" t="str">
        <f>'BK # 6 - BEHI'!AU5</f>
        <v/>
      </c>
      <c r="G16" s="167" t="str">
        <f>'BK # 6 - NBS'!I52</f>
        <v xml:space="preserve"> </v>
      </c>
      <c r="H16" s="169" t="str">
        <f t="shared" ref="H16" si="15">IF(D16=0,"",IF(F16=0,"",IF(AND(F16="LOW",G16="VERY LOW"),0.017,IF(AND(F16="LOW",G16="LOW"),0.02,IF(AND(F16="LOW",G16="MODERATE"),0.09,IF(AND(F16="LOW",G16="HIGH"),0.16,IF(AND(F16="LOW",G16="VERY HIGH"),0.325,IF(AND(F16="LOW",G16="EXTREME"),0.6,IF(AND(F16="MODERATE",G16="VERY LOW"),0.09,IF(AND(F16="MODERATE",G16="LOW"),0.125,IF(AND(F16="MODERATE",G16="MODERATE"),0.3,IF(AND(F16="MODERATE",G16="HIGH"),0.8,IF(AND(F16="MODERATE",G16="VERY HIGH"),0.7,IF(AND(F16="MODERATE",G16="EXTREME"),1.2,IF(AND(F16="HIGH",G16="VERY LOW"),0.25,IF(AND(F16="HIGH",G16="LOW"),0.4,IF(AND(F16="HIGH",G16="MODERATE"),0.64,IF(AND(F16="HIGH",G16="HIGH"),1,IF(AND(F16="HIGH",G16="VERY HIGH"),1.75,IF(AND(F16="HIGH",G16="EXTREME"),2.5,IF(AND(F16="VERY HIGH",G16="low"),0.25,IF(AND(F16="VERY HIGH",G16="LOW"),0.4,IF(AND(F16="VERY HIGH",G16="MODERATE"),0.64,IF(AND(F16="VERY HIGH",G16="HIGH"),1,IF(AND(F16="VERY HIGH",G16="VERY HIGH"),1.75,IF(AND(F16="VERY HIGH",G16="EXTREME"),2.5,IF(AND(F16="EXTREME",G16="VERY LOW"),0.15,IF(AND(F16="EXTREME",G16="LOW"),1.3,IF(AND(F16="EXTREME",G16="MODERATE"),1.75,IF(AND(F16="EXTREME",G16="HIGH"),2.5,IF(AND(F16="EXTREME",G16="VERY HIGH"),3.5,IF(AND(F16="EXTREME",G16="EXTREME"),4.5))))))))))))))))))))))))))))))))</f>
        <v/>
      </c>
      <c r="I16" s="171" t="str">
        <f t="shared" ref="I16" si="16">IF(D16=0,"",IF(H16=0,"",(H16*D16*E16)))</f>
        <v/>
      </c>
      <c r="J16" s="171" t="str">
        <f t="shared" ref="J16" si="17">IF(D16=0,"",((I16/27)/1.3))</f>
        <v/>
      </c>
      <c r="K16" s="171" t="str">
        <f t="shared" ref="K16" si="18">IF(D16=0,"",((I16/27)*(1.3/D16)))</f>
        <v/>
      </c>
      <c r="L16" s="150"/>
    </row>
    <row r="17" spans="1:12" ht="16.5" thickBot="1" x14ac:dyDescent="0.3">
      <c r="A17" s="149"/>
      <c r="B17" s="142"/>
      <c r="C17" s="142"/>
      <c r="D17" s="165"/>
      <c r="E17" s="165"/>
      <c r="F17" s="166"/>
      <c r="G17" s="168"/>
      <c r="H17" s="170"/>
      <c r="I17" s="171"/>
      <c r="J17" s="171"/>
      <c r="K17" s="171"/>
      <c r="L17" s="150"/>
    </row>
    <row r="18" spans="1:12" ht="16.5" thickBot="1" x14ac:dyDescent="0.3">
      <c r="A18" s="149">
        <f>'BK # 7 - BEHI'!F6</f>
        <v>0</v>
      </c>
      <c r="B18" s="141"/>
      <c r="C18" s="141"/>
      <c r="D18" s="165">
        <f>'BK # 7 - BEHI'!Y6</f>
        <v>0</v>
      </c>
      <c r="E18" s="165">
        <f>'BK # 7 - BEHI'!A12</f>
        <v>0</v>
      </c>
      <c r="F18" s="166" t="str">
        <f>'BK # 7 - BEHI'!AU5</f>
        <v/>
      </c>
      <c r="G18" s="167" t="str">
        <f>'BK # 7 - NBS'!I52</f>
        <v xml:space="preserve"> </v>
      </c>
      <c r="H18" s="169" t="str">
        <f t="shared" ref="H18" si="19">IF(D18=0,"",IF(F18=0,"",IF(AND(F18="LOW",G18="VERY LOW"),0.017,IF(AND(F18="LOW",G18="LOW"),0.02,IF(AND(F18="LOW",G18="MODERATE"),0.09,IF(AND(F18="LOW",G18="HIGH"),0.16,IF(AND(F18="LOW",G18="VERY HIGH"),0.325,IF(AND(F18="LOW",G18="EXTREME"),0.6,IF(AND(F18="MODERATE",G18="VERY LOW"),0.09,IF(AND(F18="MODERATE",G18="LOW"),0.125,IF(AND(F18="MODERATE",G18="MODERATE"),0.3,IF(AND(F18="MODERATE",G18="HIGH"),0.8,IF(AND(F18="MODERATE",G18="VERY HIGH"),0.7,IF(AND(F18="MODERATE",G18="EXTREME"),1.2,IF(AND(F18="HIGH",G18="VERY LOW"),0.25,IF(AND(F18="HIGH",G18="LOW"),0.4,IF(AND(F18="HIGH",G18="MODERATE"),0.64,IF(AND(F18="HIGH",G18="HIGH"),1,IF(AND(F18="HIGH",G18="VERY HIGH"),1.75,IF(AND(F18="HIGH",G18="EXTREME"),2.5,IF(AND(F18="VERY HIGH",G18="low"),0.25,IF(AND(F18="VERY HIGH",G18="LOW"),0.4,IF(AND(F18="VERY HIGH",G18="MODERATE"),0.64,IF(AND(F18="VERY HIGH",G18="HIGH"),1,IF(AND(F18="VERY HIGH",G18="VERY HIGH"),1.75,IF(AND(F18="VERY HIGH",G18="EXTREME"),2.5,IF(AND(F18="EXTREME",G18="VERY LOW"),0.15,IF(AND(F18="EXTREME",G18="LOW"),1.3,IF(AND(F18="EXTREME",G18="MODERATE"),1.75,IF(AND(F18="EXTREME",G18="HIGH"),2.5,IF(AND(F18="EXTREME",G18="VERY HIGH"),3.5,IF(AND(F18="EXTREME",G18="EXTREME"),4.5))))))))))))))))))))))))))))))))</f>
        <v/>
      </c>
      <c r="I18" s="171" t="str">
        <f t="shared" ref="I18" si="20">IF(D18=0,"",IF(H18=0,"",(H18*D18*E18)))</f>
        <v/>
      </c>
      <c r="J18" s="171" t="str">
        <f t="shared" ref="J18" si="21">IF(D18=0,"",((I18/27)/1.3))</f>
        <v/>
      </c>
      <c r="K18" s="171" t="str">
        <f t="shared" ref="K18" si="22">IF(D18=0,"",((I18/27)*(1.3/D18)))</f>
        <v/>
      </c>
      <c r="L18" s="150"/>
    </row>
    <row r="19" spans="1:12" ht="16.5" thickBot="1" x14ac:dyDescent="0.3">
      <c r="A19" s="149"/>
      <c r="B19" s="142"/>
      <c r="C19" s="142"/>
      <c r="D19" s="165"/>
      <c r="E19" s="165"/>
      <c r="F19" s="166"/>
      <c r="G19" s="168"/>
      <c r="H19" s="170"/>
      <c r="I19" s="171"/>
      <c r="J19" s="171"/>
      <c r="K19" s="171"/>
      <c r="L19" s="150"/>
    </row>
    <row r="20" spans="1:12" ht="16.5" thickBot="1" x14ac:dyDescent="0.3">
      <c r="A20" s="149">
        <f>'BK # 8 - BEHI'!F6</f>
        <v>0</v>
      </c>
      <c r="B20" s="141"/>
      <c r="C20" s="141"/>
      <c r="D20" s="165">
        <f>'BK # 8 - BEHI'!Y6</f>
        <v>0</v>
      </c>
      <c r="E20" s="165">
        <f>'BK # 8 - BEHI'!A12</f>
        <v>0</v>
      </c>
      <c r="F20" s="166" t="str">
        <f>'BK # 8 - BEHI'!AU5</f>
        <v/>
      </c>
      <c r="G20" s="167" t="str">
        <f>'BK # 8 - NBS'!I52</f>
        <v xml:space="preserve"> </v>
      </c>
      <c r="H20" s="169" t="str">
        <f t="shared" ref="H20" si="23">IF(D20=0,"",IF(F20=0,"",IF(AND(F20="LOW",G20="VERY LOW"),0.017,IF(AND(F20="LOW",G20="LOW"),0.02,IF(AND(F20="LOW",G20="MODERATE"),0.09,IF(AND(F20="LOW",G20="HIGH"),0.16,IF(AND(F20="LOW",G20="VERY HIGH"),0.325,IF(AND(F20="LOW",G20="EXTREME"),0.6,IF(AND(F20="MODERATE",G20="VERY LOW"),0.09,IF(AND(F20="MODERATE",G20="LOW"),0.125,IF(AND(F20="MODERATE",G20="MODERATE"),0.3,IF(AND(F20="MODERATE",G20="HIGH"),0.8,IF(AND(F20="MODERATE",G20="VERY HIGH"),0.7,IF(AND(F20="MODERATE",G20="EXTREME"),1.2,IF(AND(F20="HIGH",G20="VERY LOW"),0.25,IF(AND(F20="HIGH",G20="LOW"),0.4,IF(AND(F20="HIGH",G20="MODERATE"),0.64,IF(AND(F20="HIGH",G20="HIGH"),1,IF(AND(F20="HIGH",G20="VERY HIGH"),1.75,IF(AND(F20="HIGH",G20="EXTREME"),2.5,IF(AND(F20="VERY HIGH",G20="low"),0.25,IF(AND(F20="VERY HIGH",G20="LOW"),0.4,IF(AND(F20="VERY HIGH",G20="MODERATE"),0.64,IF(AND(F20="VERY HIGH",G20="HIGH"),1,IF(AND(F20="VERY HIGH",G20="VERY HIGH"),1.75,IF(AND(F20="VERY HIGH",G20="EXTREME"),2.5,IF(AND(F20="EXTREME",G20="VERY LOW"),0.15,IF(AND(F20="EXTREME",G20="LOW"),1.3,IF(AND(F20="EXTREME",G20="MODERATE"),1.75,IF(AND(F20="EXTREME",G20="HIGH"),2.5,IF(AND(F20="EXTREME",G20="VERY HIGH"),3.5,IF(AND(F20="EXTREME",G20="EXTREME"),4.5))))))))))))))))))))))))))))))))</f>
        <v/>
      </c>
      <c r="I20" s="171" t="str">
        <f t="shared" ref="I20" si="24">IF(D20=0,"",IF(H20=0,"",(H20*D20*E20)))</f>
        <v/>
      </c>
      <c r="J20" s="171" t="str">
        <f t="shared" ref="J20" si="25">IF(D20=0,"",((I20/27)/1.3))</f>
        <v/>
      </c>
      <c r="K20" s="171" t="str">
        <f t="shared" ref="K20" si="26">IF(D20=0,"",((I20/27)*(1.3/D20)))</f>
        <v/>
      </c>
      <c r="L20" s="150"/>
    </row>
    <row r="21" spans="1:12" ht="16.5" thickBot="1" x14ac:dyDescent="0.3">
      <c r="A21" s="149"/>
      <c r="B21" s="142"/>
      <c r="C21" s="142"/>
      <c r="D21" s="165"/>
      <c r="E21" s="165"/>
      <c r="F21" s="166"/>
      <c r="G21" s="168"/>
      <c r="H21" s="170"/>
      <c r="I21" s="171"/>
      <c r="J21" s="171"/>
      <c r="K21" s="171"/>
      <c r="L21" s="150"/>
    </row>
    <row r="22" spans="1:12" ht="16.5" thickBot="1" x14ac:dyDescent="0.3">
      <c r="A22" s="149">
        <f>'BK # 9 - BEHI'!F6</f>
        <v>0</v>
      </c>
      <c r="B22" s="141"/>
      <c r="C22" s="141"/>
      <c r="D22" s="165">
        <f>'BK # 9 - BEHI'!Y6</f>
        <v>0</v>
      </c>
      <c r="E22" s="165">
        <f>'BK # 9 - BEHI'!A12</f>
        <v>0</v>
      </c>
      <c r="F22" s="166" t="str">
        <f>'BK # 9 - BEHI'!AU5</f>
        <v/>
      </c>
      <c r="G22" s="167" t="str">
        <f>'BK # 9 - NBS'!I52</f>
        <v xml:space="preserve"> </v>
      </c>
      <c r="H22" s="169" t="str">
        <f t="shared" ref="H22" si="27">IF(D22=0,"",IF(F22=0,"",IF(AND(F22="LOW",G22="VERY LOW"),0.017,IF(AND(F22="LOW",G22="LOW"),0.02,IF(AND(F22="LOW",G22="MODERATE"),0.09,IF(AND(F22="LOW",G22="HIGH"),0.16,IF(AND(F22="LOW",G22="VERY HIGH"),0.325,IF(AND(F22="LOW",G22="EXTREME"),0.6,IF(AND(F22="MODERATE",G22="VERY LOW"),0.09,IF(AND(F22="MODERATE",G22="LOW"),0.125,IF(AND(F22="MODERATE",G22="MODERATE"),0.3,IF(AND(F22="MODERATE",G22="HIGH"),0.8,IF(AND(F22="MODERATE",G22="VERY HIGH"),0.7,IF(AND(F22="MODERATE",G22="EXTREME"),1.2,IF(AND(F22="HIGH",G22="VERY LOW"),0.25,IF(AND(F22="HIGH",G22="LOW"),0.4,IF(AND(F22="HIGH",G22="MODERATE"),0.64,IF(AND(F22="HIGH",G22="HIGH"),1,IF(AND(F22="HIGH",G22="VERY HIGH"),1.75,IF(AND(F22="HIGH",G22="EXTREME"),2.5,IF(AND(F22="VERY HIGH",G22="low"),0.25,IF(AND(F22="VERY HIGH",G22="LOW"),0.4,IF(AND(F22="VERY HIGH",G22="MODERATE"),0.64,IF(AND(F22="VERY HIGH",G22="HIGH"),1,IF(AND(F22="VERY HIGH",G22="VERY HIGH"),1.75,IF(AND(F22="VERY HIGH",G22="EXTREME"),2.5,IF(AND(F22="EXTREME",G22="VERY LOW"),0.15,IF(AND(F22="EXTREME",G22="LOW"),1.3,IF(AND(F22="EXTREME",G22="MODERATE"),1.75,IF(AND(F22="EXTREME",G22="HIGH"),2.5,IF(AND(F22="EXTREME",G22="VERY HIGH"),3.5,IF(AND(F22="EXTREME",G22="EXTREME"),4.5))))))))))))))))))))))))))))))))</f>
        <v/>
      </c>
      <c r="I22" s="171" t="str">
        <f t="shared" ref="I22" si="28">IF(D22=0,"",IF(H22=0,"",(H22*D22*E22)))</f>
        <v/>
      </c>
      <c r="J22" s="171" t="str">
        <f t="shared" ref="J22" si="29">IF(D22=0,"",((I22/27)/1.3))</f>
        <v/>
      </c>
      <c r="K22" s="171" t="str">
        <f t="shared" ref="K22" si="30">IF(D22=0,"",((I22/27)*(1.3/D22)))</f>
        <v/>
      </c>
      <c r="L22" s="150"/>
    </row>
    <row r="23" spans="1:12" ht="16.5" thickBot="1" x14ac:dyDescent="0.3">
      <c r="A23" s="149"/>
      <c r="B23" s="142"/>
      <c r="C23" s="142"/>
      <c r="D23" s="165"/>
      <c r="E23" s="165"/>
      <c r="F23" s="166"/>
      <c r="G23" s="168"/>
      <c r="H23" s="170"/>
      <c r="I23" s="171"/>
      <c r="J23" s="171"/>
      <c r="K23" s="171"/>
      <c r="L23" s="150"/>
    </row>
    <row r="24" spans="1:12" ht="16.5" thickBot="1" x14ac:dyDescent="0.3">
      <c r="A24" s="149">
        <f>'BK # 10 - BEHI'!F6</f>
        <v>0</v>
      </c>
      <c r="B24" s="141"/>
      <c r="C24" s="141"/>
      <c r="D24" s="165">
        <f>'BK # 10 - BEHI'!Y6</f>
        <v>0</v>
      </c>
      <c r="E24" s="165">
        <f>'BK # 10 - BEHI'!A12</f>
        <v>0</v>
      </c>
      <c r="F24" s="166" t="str">
        <f>'BK # 10 - BEHI'!AU5</f>
        <v/>
      </c>
      <c r="G24" s="167" t="str">
        <f>'BK # 10 - NBS'!I52</f>
        <v xml:space="preserve"> </v>
      </c>
      <c r="H24" s="169" t="str">
        <f t="shared" ref="H24" si="31">IF(D24=0,"",IF(F24=0,"",IF(AND(F24="LOW",G24="VERY LOW"),0.017,IF(AND(F24="LOW",G24="LOW"),0.02,IF(AND(F24="LOW",G24="MODERATE"),0.09,IF(AND(F24="LOW",G24="HIGH"),0.16,IF(AND(F24="LOW",G24="VERY HIGH"),0.325,IF(AND(F24="LOW",G24="EXTREME"),0.6,IF(AND(F24="MODERATE",G24="VERY LOW"),0.09,IF(AND(F24="MODERATE",G24="LOW"),0.125,IF(AND(F24="MODERATE",G24="MODERATE"),0.3,IF(AND(F24="MODERATE",G24="HIGH"),0.8,IF(AND(F24="MODERATE",G24="VERY HIGH"),0.7,IF(AND(F24="MODERATE",G24="EXTREME"),1.2,IF(AND(F24="HIGH",G24="VERY LOW"),0.25,IF(AND(F24="HIGH",G24="LOW"),0.4,IF(AND(F24="HIGH",G24="MODERATE"),0.64,IF(AND(F24="HIGH",G24="HIGH"),1,IF(AND(F24="HIGH",G24="VERY HIGH"),1.75,IF(AND(F24="HIGH",G24="EXTREME"),2.5,IF(AND(F24="VERY HIGH",G24="low"),0.25,IF(AND(F24="VERY HIGH",G24="LOW"),0.4,IF(AND(F24="VERY HIGH",G24="MODERATE"),0.64,IF(AND(F24="VERY HIGH",G24="HIGH"),1,IF(AND(F24="VERY HIGH",G24="VERY HIGH"),1.75,IF(AND(F24="VERY HIGH",G24="EXTREME"),2.5,IF(AND(F24="EXTREME",G24="VERY LOW"),0.15,IF(AND(F24="EXTREME",G24="LOW"),1.3,IF(AND(F24="EXTREME",G24="MODERATE"),1.75,IF(AND(F24="EXTREME",G24="HIGH"),2.5,IF(AND(F24="EXTREME",G24="VERY HIGH"),3.5,IF(AND(F24="EXTREME",G24="EXTREME"),4.5))))))))))))))))))))))))))))))))</f>
        <v/>
      </c>
      <c r="I24" s="171" t="str">
        <f t="shared" ref="I24" si="32">IF(D24=0,"",IF(H24=0,"",(H24*D24*E24)))</f>
        <v/>
      </c>
      <c r="J24" s="171" t="str">
        <f t="shared" ref="J24" si="33">IF(D24=0,"",((I24/27)/1.3))</f>
        <v/>
      </c>
      <c r="K24" s="171" t="str">
        <f t="shared" ref="K24" si="34">IF(D24=0,"",((I24/27)*(1.3/D24)))</f>
        <v/>
      </c>
      <c r="L24" s="150"/>
    </row>
    <row r="25" spans="1:12" ht="21" customHeight="1" thickBot="1" x14ac:dyDescent="0.3">
      <c r="A25" s="149"/>
      <c r="B25" s="142"/>
      <c r="C25" s="142"/>
      <c r="D25" s="165"/>
      <c r="E25" s="165"/>
      <c r="F25" s="166"/>
      <c r="G25" s="168"/>
      <c r="H25" s="170"/>
      <c r="I25" s="171"/>
      <c r="J25" s="171"/>
      <c r="K25" s="171"/>
      <c r="L25" s="150"/>
    </row>
    <row r="26" spans="1:12" ht="16.5" thickBot="1" x14ac:dyDescent="0.3">
      <c r="A26" s="149">
        <f>'BK # 11 - BEHI'!F6</f>
        <v>0</v>
      </c>
      <c r="B26" s="141"/>
      <c r="C26" s="141"/>
      <c r="D26" s="165">
        <f>'BK # 11 - BEHI'!Y6</f>
        <v>0</v>
      </c>
      <c r="E26" s="165">
        <f>'BK # 11 - BEHI'!A12</f>
        <v>0</v>
      </c>
      <c r="F26" s="166" t="str">
        <f>'BK # 11 - BEHI'!AU5</f>
        <v/>
      </c>
      <c r="G26" s="167" t="str">
        <f>'BK # 11 - NBS'!I52</f>
        <v xml:space="preserve"> </v>
      </c>
      <c r="H26" s="169" t="str">
        <f t="shared" ref="H26" si="35">IF(D26=0,"",IF(F26=0,"",IF(AND(F26="LOW",G26="VERY LOW"),0.017,IF(AND(F26="LOW",G26="LOW"),0.02,IF(AND(F26="LOW",G26="MODERATE"),0.09,IF(AND(F26="LOW",G26="HIGH"),0.16,IF(AND(F26="LOW",G26="VERY HIGH"),0.325,IF(AND(F26="LOW",G26="EXTREME"),0.6,IF(AND(F26="MODERATE",G26="VERY LOW"),0.09,IF(AND(F26="MODERATE",G26="LOW"),0.125,IF(AND(F26="MODERATE",G26="MODERATE"),0.3,IF(AND(F26="MODERATE",G26="HIGH"),0.8,IF(AND(F26="MODERATE",G26="VERY HIGH"),0.7,IF(AND(F26="MODERATE",G26="EXTREME"),1.2,IF(AND(F26="HIGH",G26="VERY LOW"),0.25,IF(AND(F26="HIGH",G26="LOW"),0.4,IF(AND(F26="HIGH",G26="MODERATE"),0.64,IF(AND(F26="HIGH",G26="HIGH"),1,IF(AND(F26="HIGH",G26="VERY HIGH"),1.75,IF(AND(F26="HIGH",G26="EXTREME"),2.5,IF(AND(F26="VERY HIGH",G26="low"),0.25,IF(AND(F26="VERY HIGH",G26="LOW"),0.4,IF(AND(F26="VERY HIGH",G26="MODERATE"),0.64,IF(AND(F26="VERY HIGH",G26="HIGH"),1,IF(AND(F26="VERY HIGH",G26="VERY HIGH"),1.75,IF(AND(F26="VERY HIGH",G26="EXTREME"),2.5,IF(AND(F26="EXTREME",G26="VERY LOW"),0.15,IF(AND(F26="EXTREME",G26="LOW"),1.3,IF(AND(F26="EXTREME",G26="MODERATE"),1.75,IF(AND(F26="EXTREME",G26="HIGH"),2.5,IF(AND(F26="EXTREME",G26="VERY HIGH"),3.5,IF(AND(F26="EXTREME",G26="EXTREME"),4.5))))))))))))))))))))))))))))))))</f>
        <v/>
      </c>
      <c r="I26" s="171" t="str">
        <f t="shared" ref="I26" si="36">IF(D26=0,"",IF(H26=0,"",(H26*D26*E26)))</f>
        <v/>
      </c>
      <c r="J26" s="171" t="str">
        <f t="shared" ref="J26" si="37">IF(D26=0,"",((I26/27)/1.3))</f>
        <v/>
      </c>
      <c r="K26" s="171" t="str">
        <f t="shared" ref="K26" si="38">IF(D26=0,"",((I26/27)*(1.3/D26)))</f>
        <v/>
      </c>
      <c r="L26" s="150"/>
    </row>
    <row r="27" spans="1:12" ht="16.5" thickBot="1" x14ac:dyDescent="0.3">
      <c r="A27" s="149"/>
      <c r="B27" s="142"/>
      <c r="C27" s="142"/>
      <c r="D27" s="165"/>
      <c r="E27" s="165"/>
      <c r="F27" s="166"/>
      <c r="G27" s="168"/>
      <c r="H27" s="170"/>
      <c r="I27" s="171"/>
      <c r="J27" s="171"/>
      <c r="K27" s="171"/>
      <c r="L27" s="150"/>
    </row>
    <row r="28" spans="1:12" ht="16.5" thickBot="1" x14ac:dyDescent="0.3">
      <c r="A28" s="149">
        <f>'BK # 12 - BEHI'!F6</f>
        <v>0</v>
      </c>
      <c r="B28" s="141"/>
      <c r="C28" s="141"/>
      <c r="D28" s="165">
        <f>'BK # 12 - BEHI'!Y6</f>
        <v>0</v>
      </c>
      <c r="E28" s="165">
        <f>'BK # 12 - BEHI'!A12</f>
        <v>0</v>
      </c>
      <c r="F28" s="166" t="str">
        <f>'BK # 12 - BEHI'!AU5</f>
        <v/>
      </c>
      <c r="G28" s="167" t="str">
        <f>'BK # 12 - NBS'!I52</f>
        <v xml:space="preserve"> </v>
      </c>
      <c r="H28" s="169" t="str">
        <f t="shared" ref="H28" si="39">IF(D28=0,"",IF(F28=0,"",IF(AND(F28="LOW",G28="VERY LOW"),0.017,IF(AND(F28="LOW",G28="LOW"),0.02,IF(AND(F28="LOW",G28="MODERATE"),0.09,IF(AND(F28="LOW",G28="HIGH"),0.16,IF(AND(F28="LOW",G28="VERY HIGH"),0.325,IF(AND(F28="LOW",G28="EXTREME"),0.6,IF(AND(F28="MODERATE",G28="VERY LOW"),0.09,IF(AND(F28="MODERATE",G28="LOW"),0.125,IF(AND(F28="MODERATE",G28="MODERATE"),0.3,IF(AND(F28="MODERATE",G28="HIGH"),0.8,IF(AND(F28="MODERATE",G28="VERY HIGH"),0.7,IF(AND(F28="MODERATE",G28="EXTREME"),1.2,IF(AND(F28="HIGH",G28="VERY LOW"),0.25,IF(AND(F28="HIGH",G28="LOW"),0.4,IF(AND(F28="HIGH",G28="MODERATE"),0.64,IF(AND(F28="HIGH",G28="HIGH"),1,IF(AND(F28="HIGH",G28="VERY HIGH"),1.75,IF(AND(F28="HIGH",G28="EXTREME"),2.5,IF(AND(F28="VERY HIGH",G28="low"),0.25,IF(AND(F28="VERY HIGH",G28="LOW"),0.4,IF(AND(F28="VERY HIGH",G28="MODERATE"),0.64,IF(AND(F28="VERY HIGH",G28="HIGH"),1,IF(AND(F28="VERY HIGH",G28="VERY HIGH"),1.75,IF(AND(F28="VERY HIGH",G28="EXTREME"),2.5,IF(AND(F28="EXTREME",G28="VERY LOW"),0.15,IF(AND(F28="EXTREME",G28="LOW"),1.3,IF(AND(F28="EXTREME",G28="MODERATE"),1.75,IF(AND(F28="EXTREME",G28="HIGH"),2.5,IF(AND(F28="EXTREME",G28="VERY HIGH"),3.5,IF(AND(F28="EXTREME",G28="EXTREME"),4.5))))))))))))))))))))))))))))))))</f>
        <v/>
      </c>
      <c r="I28" s="171" t="str">
        <f t="shared" ref="I28" si="40">IF(D28=0,"",IF(H28=0,"",(H28*D28*E28)))</f>
        <v/>
      </c>
      <c r="J28" s="171" t="str">
        <f t="shared" ref="J28" si="41">IF(D28=0,"",((I28/27)/1.3))</f>
        <v/>
      </c>
      <c r="K28" s="171" t="str">
        <f t="shared" ref="K28" si="42">IF(D28=0,"",((I28/27)*(1.3/D28)))</f>
        <v/>
      </c>
      <c r="L28" s="150"/>
    </row>
    <row r="29" spans="1:12" ht="16.5" thickBot="1" x14ac:dyDescent="0.3">
      <c r="A29" s="149"/>
      <c r="B29" s="142"/>
      <c r="C29" s="142"/>
      <c r="D29" s="165"/>
      <c r="E29" s="165"/>
      <c r="F29" s="166"/>
      <c r="G29" s="168"/>
      <c r="H29" s="170"/>
      <c r="I29" s="171"/>
      <c r="J29" s="171"/>
      <c r="K29" s="171"/>
      <c r="L29" s="150"/>
    </row>
    <row r="30" spans="1:12" ht="16.5" thickBot="1" x14ac:dyDescent="0.3">
      <c r="A30" s="149">
        <f>'BK # 13 - BEHI'!F6</f>
        <v>0</v>
      </c>
      <c r="B30" s="141"/>
      <c r="C30" s="141"/>
      <c r="D30" s="165">
        <f>'BK # 13 - BEHI'!Y6</f>
        <v>0</v>
      </c>
      <c r="E30" s="165">
        <f>'BK # 13 - BEHI'!A12</f>
        <v>0</v>
      </c>
      <c r="F30" s="166" t="str">
        <f>'BK # 13 - BEHI'!AU5</f>
        <v/>
      </c>
      <c r="G30" s="167" t="str">
        <f>'BK # 13 - NBS'!I52</f>
        <v xml:space="preserve"> </v>
      </c>
      <c r="H30" s="169" t="str">
        <f t="shared" ref="H30" si="43">IF(D30=0,"",IF(F30=0,"",IF(AND(F30="LOW",G30="VERY LOW"),0.017,IF(AND(F30="LOW",G30="LOW"),0.02,IF(AND(F30="LOW",G30="MODERATE"),0.09,IF(AND(F30="LOW",G30="HIGH"),0.16,IF(AND(F30="LOW",G30="VERY HIGH"),0.325,IF(AND(F30="LOW",G30="EXTREME"),0.6,IF(AND(F30="MODERATE",G30="VERY LOW"),0.09,IF(AND(F30="MODERATE",G30="LOW"),0.125,IF(AND(F30="MODERATE",G30="MODERATE"),0.3,IF(AND(F30="MODERATE",G30="HIGH"),0.8,IF(AND(F30="MODERATE",G30="VERY HIGH"),0.7,IF(AND(F30="MODERATE",G30="EXTREME"),1.2,IF(AND(F30="HIGH",G30="VERY LOW"),0.25,IF(AND(F30="HIGH",G30="LOW"),0.4,IF(AND(F30="HIGH",G30="MODERATE"),0.64,IF(AND(F30="HIGH",G30="HIGH"),1,IF(AND(F30="HIGH",G30="VERY HIGH"),1.75,IF(AND(F30="HIGH",G30="EXTREME"),2.5,IF(AND(F30="VERY HIGH",G30="low"),0.25,IF(AND(F30="VERY HIGH",G30="LOW"),0.4,IF(AND(F30="VERY HIGH",G30="MODERATE"),0.64,IF(AND(F30="VERY HIGH",G30="HIGH"),1,IF(AND(F30="VERY HIGH",G30="VERY HIGH"),1.75,IF(AND(F30="VERY HIGH",G30="EXTREME"),2.5,IF(AND(F30="EXTREME",G30="VERY LOW"),0.15,IF(AND(F30="EXTREME",G30="LOW"),1.3,IF(AND(F30="EXTREME",G30="MODERATE"),1.75,IF(AND(F30="EXTREME",G30="HIGH"),2.5,IF(AND(F30="EXTREME",G30="VERY HIGH"),3.5,IF(AND(F30="EXTREME",G30="EXTREME"),4.5))))))))))))))))))))))))))))))))</f>
        <v/>
      </c>
      <c r="I30" s="171" t="str">
        <f t="shared" ref="I30" si="44">IF(D30=0,"",IF(H30=0,"",(H30*D30*E30)))</f>
        <v/>
      </c>
      <c r="J30" s="171" t="str">
        <f t="shared" ref="J30" si="45">IF(D30=0,"",((I30/27)/1.3))</f>
        <v/>
      </c>
      <c r="K30" s="171" t="str">
        <f t="shared" ref="K30" si="46">IF(D30=0,"",((I30/27)*(1.3/D30)))</f>
        <v/>
      </c>
      <c r="L30" s="150"/>
    </row>
    <row r="31" spans="1:12" ht="16.5" thickBot="1" x14ac:dyDescent="0.3">
      <c r="A31" s="149"/>
      <c r="B31" s="142"/>
      <c r="C31" s="142"/>
      <c r="D31" s="165"/>
      <c r="E31" s="165"/>
      <c r="F31" s="166"/>
      <c r="G31" s="168"/>
      <c r="H31" s="170"/>
      <c r="I31" s="171"/>
      <c r="J31" s="171"/>
      <c r="K31" s="171"/>
      <c r="L31" s="150"/>
    </row>
    <row r="32" spans="1:12" ht="16.5" thickBot="1" x14ac:dyDescent="0.3">
      <c r="A32" s="149">
        <f>'BK # 14 - BEHI'!F6</f>
        <v>0</v>
      </c>
      <c r="B32" s="141"/>
      <c r="C32" s="141"/>
      <c r="D32" s="165">
        <f>'BK # 14 - BEHI'!Y6</f>
        <v>0</v>
      </c>
      <c r="E32" s="165">
        <f>'BK # 14 - BEHI'!A12</f>
        <v>0</v>
      </c>
      <c r="F32" s="166" t="str">
        <f>'BK # 14 - BEHI'!AU5</f>
        <v/>
      </c>
      <c r="G32" s="167" t="str">
        <f>'BK # 14 - NBS'!I52</f>
        <v xml:space="preserve"> </v>
      </c>
      <c r="H32" s="169" t="str">
        <f t="shared" ref="H32" si="47">IF(D32=0,"",IF(F32=0,"",IF(AND(F32="LOW",G32="VERY LOW"),0.017,IF(AND(F32="LOW",G32="LOW"),0.02,IF(AND(F32="LOW",G32="MODERATE"),0.09,IF(AND(F32="LOW",G32="HIGH"),0.16,IF(AND(F32="LOW",G32="VERY HIGH"),0.325,IF(AND(F32="LOW",G32="EXTREME"),0.6,IF(AND(F32="MODERATE",G32="VERY LOW"),0.09,IF(AND(F32="MODERATE",G32="LOW"),0.125,IF(AND(F32="MODERATE",G32="MODERATE"),0.3,IF(AND(F32="MODERATE",G32="HIGH"),0.8,IF(AND(F32="MODERATE",G32="VERY HIGH"),0.7,IF(AND(F32="MODERATE",G32="EXTREME"),1.2,IF(AND(F32="HIGH",G32="VERY LOW"),0.25,IF(AND(F32="HIGH",G32="LOW"),0.4,IF(AND(F32="HIGH",G32="MODERATE"),0.64,IF(AND(F32="HIGH",G32="HIGH"),1,IF(AND(F32="HIGH",G32="VERY HIGH"),1.75,IF(AND(F32="HIGH",G32="EXTREME"),2.5,IF(AND(F32="VERY HIGH",G32="low"),0.25,IF(AND(F32="VERY HIGH",G32="LOW"),0.4,IF(AND(F32="VERY HIGH",G32="MODERATE"),0.64,IF(AND(F32="VERY HIGH",G32="HIGH"),1,IF(AND(F32="VERY HIGH",G32="VERY HIGH"),1.75,IF(AND(F32="VERY HIGH",G32="EXTREME"),2.5,IF(AND(F32="EXTREME",G32="VERY LOW"),0.15,IF(AND(F32="EXTREME",G32="LOW"),1.3,IF(AND(F32="EXTREME",G32="MODERATE"),1.75,IF(AND(F32="EXTREME",G32="HIGH"),2.5,IF(AND(F32="EXTREME",G32="VERY HIGH"),3.5,IF(AND(F32="EXTREME",G32="EXTREME"),4.5))))))))))))))))))))))))))))))))</f>
        <v/>
      </c>
      <c r="I32" s="171" t="str">
        <f t="shared" ref="I32" si="48">IF(D32=0,"",IF(H32=0,"",(H32*D32*E32)))</f>
        <v/>
      </c>
      <c r="J32" s="171" t="str">
        <f t="shared" ref="J32" si="49">IF(D32=0,"",((I32/27)/1.3))</f>
        <v/>
      </c>
      <c r="K32" s="171" t="str">
        <f t="shared" ref="K32" si="50">IF(D32=0,"",((I32/27)*(1.3/D32)))</f>
        <v/>
      </c>
      <c r="L32" s="150"/>
    </row>
    <row r="33" spans="1:12" ht="16.5" thickBot="1" x14ac:dyDescent="0.3">
      <c r="A33" s="149"/>
      <c r="B33" s="142"/>
      <c r="C33" s="142"/>
      <c r="D33" s="165"/>
      <c r="E33" s="165"/>
      <c r="F33" s="166"/>
      <c r="G33" s="168"/>
      <c r="H33" s="170"/>
      <c r="I33" s="171"/>
      <c r="J33" s="171"/>
      <c r="K33" s="171"/>
      <c r="L33" s="150"/>
    </row>
    <row r="34" spans="1:12" ht="16.5" thickBot="1" x14ac:dyDescent="0.3">
      <c r="A34" s="149">
        <f>'BK # 15 - BEHI'!F6</f>
        <v>0</v>
      </c>
      <c r="B34" s="141"/>
      <c r="C34" s="141"/>
      <c r="D34" s="165">
        <f>'BK # 15 - BEHI'!Y6</f>
        <v>0</v>
      </c>
      <c r="E34" s="165">
        <f>'BK # 15 - BEHI'!A12</f>
        <v>0</v>
      </c>
      <c r="F34" s="166" t="str">
        <f>'BK # 15 - BEHI'!AU5</f>
        <v/>
      </c>
      <c r="G34" s="167" t="str">
        <f>'BK # 15 - NBS'!I52</f>
        <v xml:space="preserve"> </v>
      </c>
      <c r="H34" s="169" t="str">
        <f t="shared" ref="H34" si="51">IF(D34=0,"",IF(F34=0,"",IF(AND(F34="LOW",G34="VERY LOW"),0.017,IF(AND(F34="LOW",G34="LOW"),0.02,IF(AND(F34="LOW",G34="MODERATE"),0.09,IF(AND(F34="LOW",G34="HIGH"),0.16,IF(AND(F34="LOW",G34="VERY HIGH"),0.325,IF(AND(F34="LOW",G34="EXTREME"),0.6,IF(AND(F34="MODERATE",G34="VERY LOW"),0.09,IF(AND(F34="MODERATE",G34="LOW"),0.125,IF(AND(F34="MODERATE",G34="MODERATE"),0.3,IF(AND(F34="MODERATE",G34="HIGH"),0.8,IF(AND(F34="MODERATE",G34="VERY HIGH"),0.7,IF(AND(F34="MODERATE",G34="EXTREME"),1.2,IF(AND(F34="HIGH",G34="VERY LOW"),0.25,IF(AND(F34="HIGH",G34="LOW"),0.4,IF(AND(F34="HIGH",G34="MODERATE"),0.64,IF(AND(F34="HIGH",G34="HIGH"),1,IF(AND(F34="HIGH",G34="VERY HIGH"),1.75,IF(AND(F34="HIGH",G34="EXTREME"),2.5,IF(AND(F34="VERY HIGH",G34="low"),0.25,IF(AND(F34="VERY HIGH",G34="LOW"),0.4,IF(AND(F34="VERY HIGH",G34="MODERATE"),0.64,IF(AND(F34="VERY HIGH",G34="HIGH"),1,IF(AND(F34="VERY HIGH",G34="VERY HIGH"),1.75,IF(AND(F34="VERY HIGH",G34="EXTREME"),2.5,IF(AND(F34="EXTREME",G34="VERY LOW"),0.15,IF(AND(F34="EXTREME",G34="LOW"),1.3,IF(AND(F34="EXTREME",G34="MODERATE"),1.75,IF(AND(F34="EXTREME",G34="HIGH"),2.5,IF(AND(F34="EXTREME",G34="VERY HIGH"),3.5,IF(AND(F34="EXTREME",G34="EXTREME"),4.5))))))))))))))))))))))))))))))))</f>
        <v/>
      </c>
      <c r="I34" s="171" t="str">
        <f t="shared" ref="I34" si="52">IF(D34=0,"",IF(H34=0,"",(H34*D34*E34)))</f>
        <v/>
      </c>
      <c r="J34" s="171" t="str">
        <f t="shared" ref="J34" si="53">IF(D34=0,"",((I34/27)/1.3))</f>
        <v/>
      </c>
      <c r="K34" s="171" t="str">
        <f t="shared" ref="K34" si="54">IF(D34=0,"",((I34/27)*(1.3/D34)))</f>
        <v/>
      </c>
      <c r="L34" s="150"/>
    </row>
    <row r="35" spans="1:12" ht="16.5" thickBot="1" x14ac:dyDescent="0.3">
      <c r="A35" s="149"/>
      <c r="B35" s="142"/>
      <c r="C35" s="142"/>
      <c r="D35" s="165"/>
      <c r="E35" s="165"/>
      <c r="F35" s="166"/>
      <c r="G35" s="168"/>
      <c r="H35" s="170"/>
      <c r="I35" s="171"/>
      <c r="J35" s="171"/>
      <c r="K35" s="171"/>
      <c r="L35" s="150"/>
    </row>
    <row r="36" spans="1:12" ht="16.5" thickBot="1" x14ac:dyDescent="0.3">
      <c r="A36" s="149">
        <f>'BK # 16 - BEHI'!F6</f>
        <v>0</v>
      </c>
      <c r="B36" s="141"/>
      <c r="C36" s="141"/>
      <c r="D36" s="165">
        <f>'BK # 16 - BEHI'!Y6</f>
        <v>0</v>
      </c>
      <c r="E36" s="165">
        <f>'BK # 16 - BEHI'!A12</f>
        <v>0</v>
      </c>
      <c r="F36" s="166" t="str">
        <f>'BK # 16 - BEHI'!AU5</f>
        <v/>
      </c>
      <c r="G36" s="167" t="str">
        <f>'BK # 16 - NBS'!I52</f>
        <v xml:space="preserve"> </v>
      </c>
      <c r="H36" s="169" t="str">
        <f t="shared" ref="H36" si="55">IF(D36=0,"",IF(F36=0,"",IF(AND(F36="LOW",G36="VERY LOW"),0.017,IF(AND(F36="LOW",G36="LOW"),0.02,IF(AND(F36="LOW",G36="MODERATE"),0.09,IF(AND(F36="LOW",G36="HIGH"),0.16,IF(AND(F36="LOW",G36="VERY HIGH"),0.325,IF(AND(F36="LOW",G36="EXTREME"),0.6,IF(AND(F36="MODERATE",G36="VERY LOW"),0.09,IF(AND(F36="MODERATE",G36="LOW"),0.125,IF(AND(F36="MODERATE",G36="MODERATE"),0.3,IF(AND(F36="MODERATE",G36="HIGH"),0.8,IF(AND(F36="MODERATE",G36="VERY HIGH"),0.7,IF(AND(F36="MODERATE",G36="EXTREME"),1.2,IF(AND(F36="HIGH",G36="VERY LOW"),0.25,IF(AND(F36="HIGH",G36="LOW"),0.4,IF(AND(F36="HIGH",G36="MODERATE"),0.64,IF(AND(F36="HIGH",G36="HIGH"),1,IF(AND(F36="HIGH",G36="VERY HIGH"),1.75,IF(AND(F36="HIGH",G36="EXTREME"),2.5,IF(AND(F36="VERY HIGH",G36="low"),0.25,IF(AND(F36="VERY HIGH",G36="LOW"),0.4,IF(AND(F36="VERY HIGH",G36="MODERATE"),0.64,IF(AND(F36="VERY HIGH",G36="HIGH"),1,IF(AND(F36="VERY HIGH",G36="VERY HIGH"),1.75,IF(AND(F36="VERY HIGH",G36="EXTREME"),2.5,IF(AND(F36="EXTREME",G36="VERY LOW"),0.15,IF(AND(F36="EXTREME",G36="LOW"),1.3,IF(AND(F36="EXTREME",G36="MODERATE"),1.75,IF(AND(F36="EXTREME",G36="HIGH"),2.5,IF(AND(F36="EXTREME",G36="VERY HIGH"),3.5,IF(AND(F36="EXTREME",G36="EXTREME"),4.5))))))))))))))))))))))))))))))))</f>
        <v/>
      </c>
      <c r="I36" s="171" t="str">
        <f t="shared" ref="I36" si="56">IF(D36=0,"",IF(H36=0,"",(H36*D36*E36)))</f>
        <v/>
      </c>
      <c r="J36" s="171" t="str">
        <f t="shared" ref="J36" si="57">IF(D36=0,"",((I36/27)/1.3))</f>
        <v/>
      </c>
      <c r="K36" s="171" t="str">
        <f t="shared" ref="K36" si="58">IF(D36=0,"",((I36/27)*(1.3/D36)))</f>
        <v/>
      </c>
      <c r="L36" s="150"/>
    </row>
    <row r="37" spans="1:12" ht="16.5" thickBot="1" x14ac:dyDescent="0.3">
      <c r="A37" s="149"/>
      <c r="B37" s="142"/>
      <c r="C37" s="142"/>
      <c r="D37" s="165"/>
      <c r="E37" s="165"/>
      <c r="F37" s="166"/>
      <c r="G37" s="168"/>
      <c r="H37" s="170"/>
      <c r="I37" s="171"/>
      <c r="J37" s="171"/>
      <c r="K37" s="171"/>
      <c r="L37" s="150"/>
    </row>
    <row r="38" spans="1:12" ht="16.5" thickBot="1" x14ac:dyDescent="0.3">
      <c r="A38" s="149">
        <f>'BK # 17 - BEHI'!F6</f>
        <v>0</v>
      </c>
      <c r="B38" s="141"/>
      <c r="C38" s="141"/>
      <c r="D38" s="165">
        <f>'BK # 17 - BEHI'!Y6</f>
        <v>0</v>
      </c>
      <c r="E38" s="165">
        <f>'BK # 17 - BEHI'!A12</f>
        <v>0</v>
      </c>
      <c r="F38" s="166" t="str">
        <f>'BK # 17 - BEHI'!AU5</f>
        <v/>
      </c>
      <c r="G38" s="167" t="str">
        <f>'BK # 17 - NBS'!I52</f>
        <v xml:space="preserve"> </v>
      </c>
      <c r="H38" s="169" t="str">
        <f t="shared" ref="H38" si="59">IF(D38=0,"",IF(F38=0,"",IF(AND(F38="LOW",G38="VERY LOW"),0.017,IF(AND(F38="LOW",G38="LOW"),0.02,IF(AND(F38="LOW",G38="MODERATE"),0.09,IF(AND(F38="LOW",G38="HIGH"),0.16,IF(AND(F38="LOW",G38="VERY HIGH"),0.325,IF(AND(F38="LOW",G38="EXTREME"),0.6,IF(AND(F38="MODERATE",G38="VERY LOW"),0.09,IF(AND(F38="MODERATE",G38="LOW"),0.125,IF(AND(F38="MODERATE",G38="MODERATE"),0.3,IF(AND(F38="MODERATE",G38="HIGH"),0.8,IF(AND(F38="MODERATE",G38="VERY HIGH"),0.7,IF(AND(F38="MODERATE",G38="EXTREME"),1.2,IF(AND(F38="HIGH",G38="VERY LOW"),0.25,IF(AND(F38="HIGH",G38="LOW"),0.4,IF(AND(F38="HIGH",G38="MODERATE"),0.64,IF(AND(F38="HIGH",G38="HIGH"),1,IF(AND(F38="HIGH",G38="VERY HIGH"),1.75,IF(AND(F38="HIGH",G38="EXTREME"),2.5,IF(AND(F38="VERY HIGH",G38="low"),0.25,IF(AND(F38="VERY HIGH",G38="LOW"),0.4,IF(AND(F38="VERY HIGH",G38="MODERATE"),0.64,IF(AND(F38="VERY HIGH",G38="HIGH"),1,IF(AND(F38="VERY HIGH",G38="VERY HIGH"),1.75,IF(AND(F38="VERY HIGH",G38="EXTREME"),2.5,IF(AND(F38="EXTREME",G38="VERY LOW"),0.15,IF(AND(F38="EXTREME",G38="LOW"),1.3,IF(AND(F38="EXTREME",G38="MODERATE"),1.75,IF(AND(F38="EXTREME",G38="HIGH"),2.5,IF(AND(F38="EXTREME",G38="VERY HIGH"),3.5,IF(AND(F38="EXTREME",G38="EXTREME"),4.5))))))))))))))))))))))))))))))))</f>
        <v/>
      </c>
      <c r="I38" s="171" t="str">
        <f t="shared" ref="I38" si="60">IF(D38=0,"",IF(H38=0,"",(H38*D38*E38)))</f>
        <v/>
      </c>
      <c r="J38" s="171" t="str">
        <f t="shared" ref="J38" si="61">IF(D38=0,"",((I38/27)/1.3))</f>
        <v/>
      </c>
      <c r="K38" s="171" t="str">
        <f t="shared" ref="K38" si="62">IF(D38=0,"",((I38/27)*(1.3/D38)))</f>
        <v/>
      </c>
      <c r="L38" s="150"/>
    </row>
    <row r="39" spans="1:12" ht="16.5" thickBot="1" x14ac:dyDescent="0.3">
      <c r="A39" s="149"/>
      <c r="B39" s="142"/>
      <c r="C39" s="142"/>
      <c r="D39" s="165"/>
      <c r="E39" s="165"/>
      <c r="F39" s="166"/>
      <c r="G39" s="168"/>
      <c r="H39" s="170"/>
      <c r="I39" s="171"/>
      <c r="J39" s="171"/>
      <c r="K39" s="171"/>
      <c r="L39" s="150"/>
    </row>
    <row r="40" spans="1:12" ht="16.5" thickBot="1" x14ac:dyDescent="0.3">
      <c r="A40" s="149">
        <f>'BK # 18 - BEHI'!F6</f>
        <v>0</v>
      </c>
      <c r="B40" s="141"/>
      <c r="C40" s="141"/>
      <c r="D40" s="165">
        <f>'BK # 18 - BEHI'!Y6</f>
        <v>0</v>
      </c>
      <c r="E40" s="165">
        <f>'BK # 18 - BEHI'!A12</f>
        <v>0</v>
      </c>
      <c r="F40" s="166" t="str">
        <f>'BK # 18 - BEHI'!AU5</f>
        <v/>
      </c>
      <c r="G40" s="167" t="str">
        <f>'BK # 18 - NBS'!I52</f>
        <v xml:space="preserve"> </v>
      </c>
      <c r="H40" s="169" t="str">
        <f t="shared" ref="H40" si="63">IF(D40=0,"",IF(F40=0,"",IF(AND(F40="LOW",G40="VERY LOW"),0.017,IF(AND(F40="LOW",G40="LOW"),0.02,IF(AND(F40="LOW",G40="MODERATE"),0.09,IF(AND(F40="LOW",G40="HIGH"),0.16,IF(AND(F40="LOW",G40="VERY HIGH"),0.325,IF(AND(F40="LOW",G40="EXTREME"),0.6,IF(AND(F40="MODERATE",G40="VERY LOW"),0.09,IF(AND(F40="MODERATE",G40="LOW"),0.125,IF(AND(F40="MODERATE",G40="MODERATE"),0.3,IF(AND(F40="MODERATE",G40="HIGH"),0.8,IF(AND(F40="MODERATE",G40="VERY HIGH"),0.7,IF(AND(F40="MODERATE",G40="EXTREME"),1.2,IF(AND(F40="HIGH",G40="VERY LOW"),0.25,IF(AND(F40="HIGH",G40="LOW"),0.4,IF(AND(F40="HIGH",G40="MODERATE"),0.64,IF(AND(F40="HIGH",G40="HIGH"),1,IF(AND(F40="HIGH",G40="VERY HIGH"),1.75,IF(AND(F40="HIGH",G40="EXTREME"),2.5,IF(AND(F40="VERY HIGH",G40="low"),0.25,IF(AND(F40="VERY HIGH",G40="LOW"),0.4,IF(AND(F40="VERY HIGH",G40="MODERATE"),0.64,IF(AND(F40="VERY HIGH",G40="HIGH"),1,IF(AND(F40="VERY HIGH",G40="VERY HIGH"),1.75,IF(AND(F40="VERY HIGH",G40="EXTREME"),2.5,IF(AND(F40="EXTREME",G40="VERY LOW"),0.15,IF(AND(F40="EXTREME",G40="LOW"),1.3,IF(AND(F40="EXTREME",G40="MODERATE"),1.75,IF(AND(F40="EXTREME",G40="HIGH"),2.5,IF(AND(F40="EXTREME",G40="VERY HIGH"),3.5,IF(AND(F40="EXTREME",G40="EXTREME"),4.5))))))))))))))))))))))))))))))))</f>
        <v/>
      </c>
      <c r="I40" s="171" t="str">
        <f t="shared" ref="I40" si="64">IF(D40=0,"",IF(H40=0,"",(H40*D40*E40)))</f>
        <v/>
      </c>
      <c r="J40" s="171" t="str">
        <f t="shared" ref="J40" si="65">IF(D40=0,"",((I40/27)/1.3))</f>
        <v/>
      </c>
      <c r="K40" s="171" t="str">
        <f t="shared" ref="K40" si="66">IF(D40=0,"",((I40/27)*(1.3/D40)))</f>
        <v/>
      </c>
      <c r="L40" s="150"/>
    </row>
    <row r="41" spans="1:12" ht="16.5" thickBot="1" x14ac:dyDescent="0.3">
      <c r="A41" s="149"/>
      <c r="B41" s="142"/>
      <c r="C41" s="142"/>
      <c r="D41" s="165"/>
      <c r="E41" s="165"/>
      <c r="F41" s="166"/>
      <c r="G41" s="168"/>
      <c r="H41" s="170"/>
      <c r="I41" s="171"/>
      <c r="J41" s="171"/>
      <c r="K41" s="171"/>
      <c r="L41" s="150"/>
    </row>
    <row r="42" spans="1:12" ht="16.5" thickBot="1" x14ac:dyDescent="0.3">
      <c r="A42" s="149">
        <f>'BK # 19 - BEHI'!F6</f>
        <v>0</v>
      </c>
      <c r="B42" s="141"/>
      <c r="C42" s="141"/>
      <c r="D42" s="165">
        <f>'BK # 19 - BEHI'!Y6</f>
        <v>0</v>
      </c>
      <c r="E42" s="165">
        <f>'BK # 19 - BEHI'!A12</f>
        <v>0</v>
      </c>
      <c r="F42" s="166" t="str">
        <f>'BK # 19 - BEHI'!AU5</f>
        <v/>
      </c>
      <c r="G42" s="167" t="str">
        <f>'BK # 19 - NBS'!I52</f>
        <v xml:space="preserve"> </v>
      </c>
      <c r="H42" s="169" t="str">
        <f t="shared" ref="H42" si="67">IF(D42=0,"",IF(F42=0,"",IF(AND(F42="LOW",G42="VERY LOW"),0.017,IF(AND(F42="LOW",G42="LOW"),0.02,IF(AND(F42="LOW",G42="MODERATE"),0.09,IF(AND(F42="LOW",G42="HIGH"),0.16,IF(AND(F42="LOW",G42="VERY HIGH"),0.325,IF(AND(F42="LOW",G42="EXTREME"),0.6,IF(AND(F42="MODERATE",G42="VERY LOW"),0.09,IF(AND(F42="MODERATE",G42="LOW"),0.125,IF(AND(F42="MODERATE",G42="MODERATE"),0.3,IF(AND(F42="MODERATE",G42="HIGH"),0.8,IF(AND(F42="MODERATE",G42="VERY HIGH"),0.7,IF(AND(F42="MODERATE",G42="EXTREME"),1.2,IF(AND(F42="HIGH",G42="VERY LOW"),0.25,IF(AND(F42="HIGH",G42="LOW"),0.4,IF(AND(F42="HIGH",G42="MODERATE"),0.64,IF(AND(F42="HIGH",G42="HIGH"),1,IF(AND(F42="HIGH",G42="VERY HIGH"),1.75,IF(AND(F42="HIGH",G42="EXTREME"),2.5,IF(AND(F42="VERY HIGH",G42="low"),0.25,IF(AND(F42="VERY HIGH",G42="LOW"),0.4,IF(AND(F42="VERY HIGH",G42="MODERATE"),0.64,IF(AND(F42="VERY HIGH",G42="HIGH"),1,IF(AND(F42="VERY HIGH",G42="VERY HIGH"),1.75,IF(AND(F42="VERY HIGH",G42="EXTREME"),2.5,IF(AND(F42="EXTREME",G42="VERY LOW"),0.15,IF(AND(F42="EXTREME",G42="LOW"),1.3,IF(AND(F42="EXTREME",G42="MODERATE"),1.75,IF(AND(F42="EXTREME",G42="HIGH"),2.5,IF(AND(F42="EXTREME",G42="VERY HIGH"),3.5,IF(AND(F42="EXTREME",G42="EXTREME"),4.5))))))))))))))))))))))))))))))))</f>
        <v/>
      </c>
      <c r="I42" s="171" t="str">
        <f t="shared" ref="I42" si="68">IF(D42=0,"",IF(H42=0,"",(H42*D42*E42)))</f>
        <v/>
      </c>
      <c r="J42" s="171" t="str">
        <f t="shared" ref="J42" si="69">IF(D42=0,"",((I42/27)/1.3))</f>
        <v/>
      </c>
      <c r="K42" s="171" t="str">
        <f t="shared" ref="K42" si="70">IF(D42=0,"",((I42/27)*(1.3/D42)))</f>
        <v/>
      </c>
      <c r="L42" s="150"/>
    </row>
    <row r="43" spans="1:12" ht="16.5" thickBot="1" x14ac:dyDescent="0.3">
      <c r="A43" s="149"/>
      <c r="B43" s="142"/>
      <c r="C43" s="142"/>
      <c r="D43" s="165"/>
      <c r="E43" s="165"/>
      <c r="F43" s="166"/>
      <c r="G43" s="168"/>
      <c r="H43" s="170"/>
      <c r="I43" s="171"/>
      <c r="J43" s="171"/>
      <c r="K43" s="171"/>
      <c r="L43" s="150"/>
    </row>
    <row r="44" spans="1:12" ht="16.5" thickBot="1" x14ac:dyDescent="0.3">
      <c r="A44" s="149">
        <f>'BK # 20 - BEHI'!F6</f>
        <v>0</v>
      </c>
      <c r="B44" s="141"/>
      <c r="C44" s="141"/>
      <c r="D44" s="165">
        <f>'BK # 20 - BEHI'!Y6</f>
        <v>0</v>
      </c>
      <c r="E44" s="165">
        <f>'BK # 20 - BEHI'!A12</f>
        <v>0</v>
      </c>
      <c r="F44" s="166" t="str">
        <f>'BK # 20 - BEHI'!AU5</f>
        <v/>
      </c>
      <c r="G44" s="167" t="str">
        <f>'BK # 20 - NBS'!I52</f>
        <v xml:space="preserve"> </v>
      </c>
      <c r="H44" s="169" t="str">
        <f t="shared" ref="H44" si="71">IF(D44=0,"",IF(F44=0,"",IF(AND(F44="LOW",G44="VERY LOW"),0.017,IF(AND(F44="LOW",G44="LOW"),0.02,IF(AND(F44="LOW",G44="MODERATE"),0.09,IF(AND(F44="LOW",G44="HIGH"),0.16,IF(AND(F44="LOW",G44="VERY HIGH"),0.325,IF(AND(F44="LOW",G44="EXTREME"),0.6,IF(AND(F44="MODERATE",G44="VERY LOW"),0.09,IF(AND(F44="MODERATE",G44="LOW"),0.125,IF(AND(F44="MODERATE",G44="MODERATE"),0.3,IF(AND(F44="MODERATE",G44="HIGH"),0.8,IF(AND(F44="MODERATE",G44="VERY HIGH"),0.7,IF(AND(F44="MODERATE",G44="EXTREME"),1.2,IF(AND(F44="HIGH",G44="VERY LOW"),0.25,IF(AND(F44="HIGH",G44="LOW"),0.4,IF(AND(F44="HIGH",G44="MODERATE"),0.64,IF(AND(F44="HIGH",G44="HIGH"),1,IF(AND(F44="HIGH",G44="VERY HIGH"),1.75,IF(AND(F44="HIGH",G44="EXTREME"),2.5,IF(AND(F44="VERY HIGH",G44="low"),0.25,IF(AND(F44="VERY HIGH",G44="LOW"),0.4,IF(AND(F44="VERY HIGH",G44="MODERATE"),0.64,IF(AND(F44="VERY HIGH",G44="HIGH"),1,IF(AND(F44="VERY HIGH",G44="VERY HIGH"),1.75,IF(AND(F44="VERY HIGH",G44="EXTREME"),2.5,IF(AND(F44="EXTREME",G44="VERY LOW"),0.15,IF(AND(F44="EXTREME",G44="LOW"),1.3,IF(AND(F44="EXTREME",G44="MODERATE"),1.75,IF(AND(F44="EXTREME",G44="HIGH"),2.5,IF(AND(F44="EXTREME",G44="VERY HIGH"),3.5,IF(AND(F44="EXTREME",G44="EXTREME"),4.5))))))))))))))))))))))))))))))))</f>
        <v/>
      </c>
      <c r="I44" s="171" t="str">
        <f t="shared" ref="I44" si="72">IF(D44=0,"",IF(H44=0,"",(H44*D44*E44)))</f>
        <v/>
      </c>
      <c r="J44" s="171" t="str">
        <f t="shared" ref="J44" si="73">IF(D44=0,"",((I44/27)/1.3))</f>
        <v/>
      </c>
      <c r="K44" s="171" t="str">
        <f t="shared" ref="K44" si="74">IF(D44=0,"",((I44/27)*(1.3/D44)))</f>
        <v/>
      </c>
      <c r="L44" s="150"/>
    </row>
    <row r="45" spans="1:12" ht="16.5" thickBot="1" x14ac:dyDescent="0.3">
      <c r="A45" s="149"/>
      <c r="B45" s="142"/>
      <c r="C45" s="142"/>
      <c r="D45" s="165"/>
      <c r="E45" s="165"/>
      <c r="F45" s="166"/>
      <c r="G45" s="168"/>
      <c r="H45" s="170"/>
      <c r="I45" s="171"/>
      <c r="J45" s="171"/>
      <c r="K45" s="171"/>
      <c r="L45" s="150"/>
    </row>
    <row r="46" spans="1:12" ht="21.75" thickTop="1" thickBot="1" x14ac:dyDescent="0.3">
      <c r="A46" s="154" t="s">
        <v>26</v>
      </c>
      <c r="B46" s="155"/>
      <c r="C46" s="155"/>
      <c r="D46" s="76">
        <f>SUM(D6:D45)</f>
        <v>0</v>
      </c>
      <c r="E46" s="77" t="s">
        <v>18</v>
      </c>
      <c r="F46" s="77" t="s">
        <v>18</v>
      </c>
      <c r="G46" s="77" t="s">
        <v>18</v>
      </c>
      <c r="H46" s="76">
        <f>SUM(H6:H45)</f>
        <v>0</v>
      </c>
      <c r="I46" s="76">
        <f>SUM(I6:I45)</f>
        <v>0</v>
      </c>
      <c r="J46" s="76">
        <f>SUM(J6:J45)</f>
        <v>0</v>
      </c>
      <c r="K46" s="76">
        <f>SUM(K6:K45)</f>
        <v>0</v>
      </c>
      <c r="L46" s="78"/>
    </row>
    <row r="47" spans="1:12" ht="16.5" thickTop="1" x14ac:dyDescent="0.25"/>
  </sheetData>
  <sheetProtection selectLockedCells="1"/>
  <mergeCells count="214">
    <mergeCell ref="A42:A43"/>
    <mergeCell ref="B2:L2"/>
    <mergeCell ref="A40:A41"/>
    <mergeCell ref="D40:D41"/>
    <mergeCell ref="E40:E41"/>
    <mergeCell ref="F40:F41"/>
    <mergeCell ref="G40:G41"/>
    <mergeCell ref="H40:H41"/>
    <mergeCell ref="I40:I41"/>
    <mergeCell ref="J40:J41"/>
    <mergeCell ref="K40:K41"/>
    <mergeCell ref="F36:F37"/>
    <mergeCell ref="G36:G37"/>
    <mergeCell ref="H36:H37"/>
    <mergeCell ref="I36:I37"/>
    <mergeCell ref="J36:J37"/>
    <mergeCell ref="K36:K37"/>
    <mergeCell ref="L36:L37"/>
    <mergeCell ref="A38:A39"/>
    <mergeCell ref="D38:D39"/>
    <mergeCell ref="E38:E39"/>
    <mergeCell ref="F38:F39"/>
    <mergeCell ref="G38:G39"/>
    <mergeCell ref="H38:H39"/>
    <mergeCell ref="L44:L45"/>
    <mergeCell ref="A32:A33"/>
    <mergeCell ref="D32:D33"/>
    <mergeCell ref="E32:E33"/>
    <mergeCell ref="F32:F33"/>
    <mergeCell ref="G32:G33"/>
    <mergeCell ref="H32:H33"/>
    <mergeCell ref="I32:I33"/>
    <mergeCell ref="J32:J33"/>
    <mergeCell ref="K32:K33"/>
    <mergeCell ref="L32:L33"/>
    <mergeCell ref="A34:A35"/>
    <mergeCell ref="D34:D35"/>
    <mergeCell ref="E34:E35"/>
    <mergeCell ref="F34:F35"/>
    <mergeCell ref="G34:G35"/>
    <mergeCell ref="H34:H35"/>
    <mergeCell ref="I34:I35"/>
    <mergeCell ref="J34:J35"/>
    <mergeCell ref="K34:K35"/>
    <mergeCell ref="L34:L35"/>
    <mergeCell ref="A36:A37"/>
    <mergeCell ref="D36:D37"/>
    <mergeCell ref="E36:E37"/>
    <mergeCell ref="A44:A45"/>
    <mergeCell ref="D44:D45"/>
    <mergeCell ref="E44:E45"/>
    <mergeCell ref="F44:F45"/>
    <mergeCell ref="G44:G45"/>
    <mergeCell ref="H44:H45"/>
    <mergeCell ref="I44:I45"/>
    <mergeCell ref="J44:J45"/>
    <mergeCell ref="K44:K45"/>
    <mergeCell ref="I38:I39"/>
    <mergeCell ref="J38:J39"/>
    <mergeCell ref="K38:K39"/>
    <mergeCell ref="L38:L39"/>
    <mergeCell ref="D42:D43"/>
    <mergeCell ref="E42:E43"/>
    <mergeCell ref="F42:F43"/>
    <mergeCell ref="G42:G43"/>
    <mergeCell ref="H42:H43"/>
    <mergeCell ref="I42:I43"/>
    <mergeCell ref="J42:J43"/>
    <mergeCell ref="K42:K43"/>
    <mergeCell ref="L42:L43"/>
    <mergeCell ref="L40:L41"/>
    <mergeCell ref="L28:L29"/>
    <mergeCell ref="A30:A31"/>
    <mergeCell ref="D30:D31"/>
    <mergeCell ref="E30:E31"/>
    <mergeCell ref="F30:F31"/>
    <mergeCell ref="G30:G31"/>
    <mergeCell ref="H30:H31"/>
    <mergeCell ref="I30:I31"/>
    <mergeCell ref="J30:J31"/>
    <mergeCell ref="K30:K31"/>
    <mergeCell ref="L30:L31"/>
    <mergeCell ref="A28:A29"/>
    <mergeCell ref="D28:D29"/>
    <mergeCell ref="E28:E29"/>
    <mergeCell ref="F28:F29"/>
    <mergeCell ref="G28:G29"/>
    <mergeCell ref="H28:H29"/>
    <mergeCell ref="I28:I29"/>
    <mergeCell ref="J28:J29"/>
    <mergeCell ref="K28:K29"/>
    <mergeCell ref="L24:L25"/>
    <mergeCell ref="A26:A27"/>
    <mergeCell ref="D26:D27"/>
    <mergeCell ref="E26:E27"/>
    <mergeCell ref="F26:F27"/>
    <mergeCell ref="G26:G27"/>
    <mergeCell ref="H26:H27"/>
    <mergeCell ref="I26:I27"/>
    <mergeCell ref="J26:J27"/>
    <mergeCell ref="K26:K27"/>
    <mergeCell ref="L26:L27"/>
    <mergeCell ref="A24:A25"/>
    <mergeCell ref="D24:D25"/>
    <mergeCell ref="E24:E25"/>
    <mergeCell ref="F24:F25"/>
    <mergeCell ref="G24:G25"/>
    <mergeCell ref="H24:H25"/>
    <mergeCell ref="I24:I25"/>
    <mergeCell ref="J24:J25"/>
    <mergeCell ref="K24:K25"/>
    <mergeCell ref="L20:L21"/>
    <mergeCell ref="A22:A23"/>
    <mergeCell ref="D22:D23"/>
    <mergeCell ref="E22:E23"/>
    <mergeCell ref="F22:F23"/>
    <mergeCell ref="G22:G23"/>
    <mergeCell ref="H22:H23"/>
    <mergeCell ref="I22:I23"/>
    <mergeCell ref="J22:J23"/>
    <mergeCell ref="K22:K23"/>
    <mergeCell ref="L22:L23"/>
    <mergeCell ref="A20:A21"/>
    <mergeCell ref="D20:D21"/>
    <mergeCell ref="E20:E21"/>
    <mergeCell ref="F20:F21"/>
    <mergeCell ref="G20:G21"/>
    <mergeCell ref="H20:H21"/>
    <mergeCell ref="I20:I21"/>
    <mergeCell ref="J20:J21"/>
    <mergeCell ref="K20:K21"/>
    <mergeCell ref="A10:A11"/>
    <mergeCell ref="D10:D11"/>
    <mergeCell ref="E10:E11"/>
    <mergeCell ref="L16:L17"/>
    <mergeCell ref="A18:A19"/>
    <mergeCell ref="D18:D19"/>
    <mergeCell ref="E18:E19"/>
    <mergeCell ref="F18:F19"/>
    <mergeCell ref="G18:G19"/>
    <mergeCell ref="H18:H19"/>
    <mergeCell ref="I18:I19"/>
    <mergeCell ref="J18:J19"/>
    <mergeCell ref="K18:K19"/>
    <mergeCell ref="L18:L19"/>
    <mergeCell ref="A16:A17"/>
    <mergeCell ref="D16:D17"/>
    <mergeCell ref="E16:E17"/>
    <mergeCell ref="F16:F17"/>
    <mergeCell ref="G16:G17"/>
    <mergeCell ref="H16:H17"/>
    <mergeCell ref="I16:I17"/>
    <mergeCell ref="J16:J17"/>
    <mergeCell ref="K16:K17"/>
    <mergeCell ref="L12:L13"/>
    <mergeCell ref="L14:L15"/>
    <mergeCell ref="A12:A13"/>
    <mergeCell ref="D12:D13"/>
    <mergeCell ref="E12:E13"/>
    <mergeCell ref="F12:F13"/>
    <mergeCell ref="G12:G13"/>
    <mergeCell ref="H12:H13"/>
    <mergeCell ref="I12:I13"/>
    <mergeCell ref="J12:J13"/>
    <mergeCell ref="K12:K13"/>
    <mergeCell ref="A14:A15"/>
    <mergeCell ref="D14:D15"/>
    <mergeCell ref="E14:E15"/>
    <mergeCell ref="F14:F15"/>
    <mergeCell ref="G14:G15"/>
    <mergeCell ref="H14:H15"/>
    <mergeCell ref="I14:I15"/>
    <mergeCell ref="J14:J15"/>
    <mergeCell ref="K14:K15"/>
    <mergeCell ref="L6:L7"/>
    <mergeCell ref="F10:F11"/>
    <mergeCell ref="G10:G11"/>
    <mergeCell ref="H10:H11"/>
    <mergeCell ref="I10:I11"/>
    <mergeCell ref="J10:J11"/>
    <mergeCell ref="K10:K11"/>
    <mergeCell ref="D8:D9"/>
    <mergeCell ref="E8:E9"/>
    <mergeCell ref="F8:F9"/>
    <mergeCell ref="G8:G9"/>
    <mergeCell ref="H8:H9"/>
    <mergeCell ref="I8:I9"/>
    <mergeCell ref="J8:J9"/>
    <mergeCell ref="K8:K9"/>
    <mergeCell ref="L10:L11"/>
    <mergeCell ref="A8:A9"/>
    <mergeCell ref="L8:L9"/>
    <mergeCell ref="A1:L1"/>
    <mergeCell ref="A46:C46"/>
    <mergeCell ref="L3:L5"/>
    <mergeCell ref="G3:G5"/>
    <mergeCell ref="H3:H5"/>
    <mergeCell ref="A4:A5"/>
    <mergeCell ref="B3:C3"/>
    <mergeCell ref="D3:D5"/>
    <mergeCell ref="E3:E5"/>
    <mergeCell ref="F3:F5"/>
    <mergeCell ref="I3:I5"/>
    <mergeCell ref="J3:J5"/>
    <mergeCell ref="K3:K5"/>
    <mergeCell ref="A6:A7"/>
    <mergeCell ref="D6:D7"/>
    <mergeCell ref="E6:E7"/>
    <mergeCell ref="F6:F7"/>
    <mergeCell ref="G6:G7"/>
    <mergeCell ref="H6:H7"/>
    <mergeCell ref="I6:I7"/>
    <mergeCell ref="J6:J7"/>
    <mergeCell ref="K6:K7"/>
  </mergeCells>
  <pageMargins left="0.7" right="0.7" top="0.75" bottom="0.75" header="0.3" footer="0.3"/>
  <pageSetup paperSize="3" scale="86" fitToHeight="0" orientation="landscape" r:id="rId1"/>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U54"/>
  <sheetViews>
    <sheetView showGridLines="0" zoomScale="125" workbookViewId="0">
      <selection activeCell="H27" sqref="H27"/>
    </sheetView>
  </sheetViews>
  <sheetFormatPr defaultRowHeight="12.75" x14ac:dyDescent="0.2"/>
  <cols>
    <col min="1" max="1" width="7" style="82" customWidth="1"/>
    <col min="2" max="2" width="6.7109375" style="82" customWidth="1"/>
    <col min="3" max="10" width="9.7109375" style="82" customWidth="1"/>
    <col min="11" max="11" width="3.140625" style="82" customWidth="1"/>
    <col min="12" max="15" width="8" style="82" customWidth="1"/>
    <col min="16" max="16384" width="9.140625" style="82"/>
  </cols>
  <sheetData>
    <row r="1" spans="1:21" ht="32.25" customHeight="1" thickBot="1" x14ac:dyDescent="0.25">
      <c r="A1" s="540" t="s">
        <v>221</v>
      </c>
      <c r="B1" s="541"/>
      <c r="C1" s="541"/>
      <c r="D1" s="541"/>
      <c r="E1" s="541"/>
      <c r="F1" s="541"/>
      <c r="G1" s="541"/>
      <c r="H1" s="541"/>
      <c r="I1" s="541"/>
      <c r="J1" s="541"/>
    </row>
    <row r="2" spans="1:21" ht="18" customHeight="1" x14ac:dyDescent="0.25">
      <c r="A2" s="469" t="s">
        <v>128</v>
      </c>
      <c r="B2" s="470"/>
      <c r="C2" s="470"/>
      <c r="D2" s="470"/>
      <c r="E2" s="470"/>
      <c r="F2" s="470"/>
      <c r="G2" s="470"/>
      <c r="H2" s="470"/>
      <c r="I2" s="470"/>
      <c r="J2" s="471"/>
      <c r="L2" s="472" t="s">
        <v>129</v>
      </c>
      <c r="M2" s="473"/>
      <c r="N2" s="473"/>
      <c r="O2" s="474"/>
    </row>
    <row r="3" spans="1:21" ht="17.100000000000001" customHeight="1" x14ac:dyDescent="0.25">
      <c r="A3" s="83" t="s">
        <v>130</v>
      </c>
      <c r="B3" s="481"/>
      <c r="C3" s="481"/>
      <c r="D3" s="481"/>
      <c r="E3" s="481"/>
      <c r="F3" s="84" t="s">
        <v>35</v>
      </c>
      <c r="G3" s="481"/>
      <c r="H3" s="481"/>
      <c r="I3" s="481"/>
      <c r="J3" s="482"/>
      <c r="L3" s="475"/>
      <c r="M3" s="476"/>
      <c r="N3" s="476"/>
      <c r="O3" s="477"/>
    </row>
    <row r="4" spans="1:21" ht="17.100000000000001" customHeight="1" x14ac:dyDescent="0.25">
      <c r="A4" s="85" t="s">
        <v>131</v>
      </c>
      <c r="B4" s="481"/>
      <c r="C4" s="481"/>
      <c r="D4" s="481"/>
      <c r="E4" s="86"/>
      <c r="F4" s="84" t="s">
        <v>132</v>
      </c>
      <c r="G4" s="132"/>
      <c r="H4" s="87"/>
      <c r="I4" s="84" t="s">
        <v>133</v>
      </c>
      <c r="J4" s="133"/>
      <c r="L4" s="475"/>
      <c r="M4" s="476"/>
      <c r="N4" s="476"/>
      <c r="O4" s="477"/>
    </row>
    <row r="5" spans="1:21" ht="17.100000000000001" customHeight="1" thickBot="1" x14ac:dyDescent="0.3">
      <c r="A5" s="88" t="s">
        <v>134</v>
      </c>
      <c r="B5" s="89"/>
      <c r="C5" s="483"/>
      <c r="D5" s="483"/>
      <c r="E5" s="483"/>
      <c r="F5" s="483"/>
      <c r="G5" s="483"/>
      <c r="H5" s="483"/>
      <c r="I5" s="90" t="s">
        <v>43</v>
      </c>
      <c r="J5" s="91"/>
      <c r="L5" s="478"/>
      <c r="M5" s="479"/>
      <c r="N5" s="479"/>
      <c r="O5" s="480"/>
    </row>
    <row r="6" spans="1:21" ht="15" customHeight="1" thickTop="1" x14ac:dyDescent="0.2">
      <c r="A6" s="484" t="s">
        <v>135</v>
      </c>
      <c r="B6" s="485"/>
      <c r="C6" s="485"/>
      <c r="D6" s="485"/>
      <c r="E6" s="485"/>
      <c r="F6" s="485"/>
      <c r="G6" s="485"/>
      <c r="H6" s="485"/>
      <c r="I6" s="485"/>
      <c r="J6" s="486"/>
    </row>
    <row r="7" spans="1:21" ht="15.95" customHeight="1" x14ac:dyDescent="0.25">
      <c r="A7" s="487" t="s">
        <v>136</v>
      </c>
      <c r="B7" s="488"/>
      <c r="C7" s="488"/>
      <c r="D7" s="488"/>
      <c r="E7" s="488"/>
      <c r="F7" s="488"/>
      <c r="G7" s="489"/>
      <c r="H7" s="92" t="s">
        <v>137</v>
      </c>
      <c r="I7" s="490" t="s">
        <v>138</v>
      </c>
      <c r="J7" s="491"/>
      <c r="L7" s="93"/>
      <c r="M7" s="94"/>
      <c r="N7" s="94"/>
      <c r="O7" s="94"/>
      <c r="P7" s="94"/>
      <c r="Q7" s="94"/>
      <c r="R7" s="94"/>
      <c r="S7" s="94"/>
      <c r="T7" s="94"/>
      <c r="U7" s="94"/>
    </row>
    <row r="8" spans="1:21" ht="15.95" customHeight="1" x14ac:dyDescent="0.25">
      <c r="A8" s="464" t="s">
        <v>139</v>
      </c>
      <c r="B8" s="465"/>
      <c r="C8" s="465"/>
      <c r="D8" s="465"/>
      <c r="E8" s="465"/>
      <c r="F8" s="465"/>
      <c r="G8" s="466"/>
      <c r="H8" s="95" t="s">
        <v>140</v>
      </c>
      <c r="I8" s="467" t="s">
        <v>141</v>
      </c>
      <c r="J8" s="468"/>
      <c r="L8" s="93"/>
      <c r="M8" s="94"/>
      <c r="N8" s="94"/>
      <c r="O8" s="94"/>
      <c r="P8" s="94"/>
      <c r="Q8" s="94"/>
      <c r="R8" s="94"/>
      <c r="S8" s="94"/>
      <c r="T8" s="94"/>
      <c r="U8" s="94"/>
    </row>
    <row r="9" spans="1:21" ht="15.95" customHeight="1" x14ac:dyDescent="0.3">
      <c r="A9" s="464" t="s">
        <v>142</v>
      </c>
      <c r="B9" s="465"/>
      <c r="C9" s="465"/>
      <c r="D9" s="465"/>
      <c r="E9" s="465"/>
      <c r="F9" s="465"/>
      <c r="G9" s="466"/>
      <c r="H9" s="95" t="s">
        <v>140</v>
      </c>
      <c r="I9" s="467" t="s">
        <v>141</v>
      </c>
      <c r="J9" s="468"/>
      <c r="L9" s="93"/>
      <c r="M9" s="94"/>
      <c r="N9" s="94"/>
      <c r="O9" s="94"/>
      <c r="P9" s="94"/>
      <c r="Q9" s="94"/>
      <c r="R9" s="94"/>
      <c r="S9" s="94"/>
      <c r="T9" s="94"/>
      <c r="U9" s="94"/>
    </row>
    <row r="10" spans="1:21" ht="15.95" customHeight="1" x14ac:dyDescent="0.3">
      <c r="A10" s="464" t="s">
        <v>143</v>
      </c>
      <c r="B10" s="465"/>
      <c r="C10" s="465"/>
      <c r="D10" s="465"/>
      <c r="E10" s="465"/>
      <c r="F10" s="465"/>
      <c r="G10" s="466"/>
      <c r="H10" s="95" t="s">
        <v>140</v>
      </c>
      <c r="I10" s="467" t="s">
        <v>141</v>
      </c>
      <c r="J10" s="468"/>
      <c r="L10" s="93"/>
      <c r="M10" s="94"/>
      <c r="N10" s="94"/>
      <c r="O10" s="94"/>
      <c r="P10" s="94"/>
      <c r="Q10" s="94"/>
      <c r="R10" s="94"/>
      <c r="S10" s="94"/>
      <c r="T10" s="94"/>
      <c r="U10" s="94"/>
    </row>
    <row r="11" spans="1:21" ht="15.95" customHeight="1" x14ac:dyDescent="0.3">
      <c r="A11" s="464" t="s">
        <v>144</v>
      </c>
      <c r="B11" s="465"/>
      <c r="C11" s="465"/>
      <c r="D11" s="465"/>
      <c r="E11" s="465"/>
      <c r="F11" s="465"/>
      <c r="G11" s="466"/>
      <c r="H11" s="95" t="s">
        <v>145</v>
      </c>
      <c r="I11" s="467" t="s">
        <v>146</v>
      </c>
      <c r="J11" s="468"/>
      <c r="L11" s="93"/>
      <c r="M11" s="94"/>
      <c r="N11" s="94"/>
      <c r="O11" s="94"/>
      <c r="P11" s="94"/>
      <c r="Q11" s="94"/>
      <c r="R11" s="94"/>
      <c r="S11" s="94"/>
      <c r="T11" s="94"/>
      <c r="U11" s="94"/>
    </row>
    <row r="12" spans="1:21" ht="15.95" customHeight="1" x14ac:dyDescent="0.25">
      <c r="A12" s="464" t="s">
        <v>147</v>
      </c>
      <c r="B12" s="465"/>
      <c r="C12" s="465"/>
      <c r="D12" s="465"/>
      <c r="E12" s="465"/>
      <c r="F12" s="465"/>
      <c r="G12" s="466"/>
      <c r="H12" s="95" t="s">
        <v>145</v>
      </c>
      <c r="I12" s="467" t="s">
        <v>146</v>
      </c>
      <c r="J12" s="468"/>
      <c r="L12" s="93"/>
      <c r="M12" s="94"/>
      <c r="N12" s="94"/>
      <c r="O12" s="94"/>
      <c r="P12" s="94"/>
      <c r="Q12" s="94"/>
      <c r="R12" s="94"/>
      <c r="S12" s="94"/>
      <c r="T12" s="94"/>
      <c r="U12" s="94"/>
    </row>
    <row r="13" spans="1:21" ht="15.95" customHeight="1" thickBot="1" x14ac:dyDescent="0.3">
      <c r="A13" s="492" t="s">
        <v>148</v>
      </c>
      <c r="B13" s="493"/>
      <c r="C13" s="493"/>
      <c r="D13" s="493"/>
      <c r="E13" s="493"/>
      <c r="F13" s="493"/>
      <c r="G13" s="494"/>
      <c r="H13" s="96" t="s">
        <v>149</v>
      </c>
      <c r="I13" s="495" t="s">
        <v>150</v>
      </c>
      <c r="J13" s="496"/>
      <c r="L13" s="93"/>
      <c r="M13" s="94"/>
      <c r="N13" s="94"/>
      <c r="O13" s="94"/>
      <c r="P13" s="94"/>
      <c r="Q13" s="94"/>
      <c r="R13" s="94"/>
      <c r="S13" s="94"/>
      <c r="T13" s="94"/>
      <c r="U13" s="94"/>
    </row>
    <row r="14" spans="1:21" ht="12.75" customHeight="1" thickTop="1" x14ac:dyDescent="0.2">
      <c r="A14" s="497" t="s">
        <v>151</v>
      </c>
      <c r="B14" s="500">
        <v>-1</v>
      </c>
      <c r="C14" s="503" t="s">
        <v>152</v>
      </c>
      <c r="D14" s="504"/>
      <c r="E14" s="504"/>
      <c r="F14" s="504"/>
      <c r="G14" s="504"/>
      <c r="H14" s="505" t="s">
        <v>153</v>
      </c>
      <c r="I14" s="505"/>
      <c r="J14" s="506"/>
    </row>
    <row r="15" spans="1:21" ht="12.75" customHeight="1" x14ac:dyDescent="0.2">
      <c r="A15" s="498"/>
      <c r="B15" s="501"/>
      <c r="C15" s="507" t="s">
        <v>154</v>
      </c>
      <c r="D15" s="508"/>
      <c r="E15" s="508"/>
      <c r="F15" s="508"/>
      <c r="G15" s="508"/>
      <c r="H15" s="508"/>
      <c r="I15" s="509" t="s">
        <v>155</v>
      </c>
      <c r="J15" s="510"/>
    </row>
    <row r="16" spans="1:21" ht="13.5" customHeight="1" thickBot="1" x14ac:dyDescent="0.25">
      <c r="A16" s="499"/>
      <c r="B16" s="502"/>
      <c r="C16" s="511" t="s">
        <v>156</v>
      </c>
      <c r="D16" s="512"/>
      <c r="E16" s="512"/>
      <c r="F16" s="512"/>
      <c r="G16" s="512"/>
      <c r="H16" s="512"/>
      <c r="I16" s="513" t="s">
        <v>157</v>
      </c>
      <c r="J16" s="514"/>
    </row>
    <row r="17" spans="1:10" ht="13.5" customHeight="1" thickTop="1" x14ac:dyDescent="0.2">
      <c r="A17" s="522" t="s">
        <v>158</v>
      </c>
      <c r="B17" s="500">
        <v>-2</v>
      </c>
      <c r="C17" s="515" t="s">
        <v>159</v>
      </c>
      <c r="D17" s="515" t="s">
        <v>160</v>
      </c>
      <c r="E17" s="519" t="s">
        <v>161</v>
      </c>
      <c r="F17" s="515" t="s">
        <v>162</v>
      </c>
      <c r="G17" s="97"/>
      <c r="H17" s="97"/>
      <c r="I17" s="97"/>
      <c r="J17" s="98"/>
    </row>
    <row r="18" spans="1:10" ht="12.75" customHeight="1" x14ac:dyDescent="0.2">
      <c r="A18" s="523"/>
      <c r="B18" s="501"/>
      <c r="C18" s="516"/>
      <c r="D18" s="516"/>
      <c r="E18" s="520"/>
      <c r="F18" s="516"/>
      <c r="G18" s="97"/>
      <c r="H18" s="97"/>
      <c r="I18" s="97"/>
      <c r="J18" s="98"/>
    </row>
    <row r="19" spans="1:10" ht="13.5" customHeight="1" thickBot="1" x14ac:dyDescent="0.25">
      <c r="A19" s="523"/>
      <c r="B19" s="501"/>
      <c r="C19" s="518"/>
      <c r="D19" s="518"/>
      <c r="E19" s="521"/>
      <c r="F19" s="517"/>
      <c r="G19" s="97"/>
      <c r="H19" s="97"/>
      <c r="I19" s="97"/>
      <c r="J19" s="98"/>
    </row>
    <row r="20" spans="1:10" ht="17.100000000000001" customHeight="1" thickTop="1" thickBot="1" x14ac:dyDescent="0.25">
      <c r="A20" s="523"/>
      <c r="B20" s="502"/>
      <c r="C20" s="134"/>
      <c r="D20" s="134"/>
      <c r="E20" s="137" t="str">
        <f>IF(D20=0,"",C20/D20)</f>
        <v/>
      </c>
      <c r="F20" s="138" t="str">
        <f>IF(D20=0,"",IF($E$20&lt;=1.5,"Extreme",IF($E$20&lt;=1.8,"Very High",IF($E$20&lt;=2,"High",IF($E$20&lt;=2.2,"Moderate",IF($E$20&lt;=3,"Low",IF($E$20&gt;3,"Very Low")))))))</f>
        <v/>
      </c>
      <c r="G20" s="97"/>
      <c r="H20" s="97"/>
      <c r="I20" s="97"/>
      <c r="J20" s="98"/>
    </row>
    <row r="21" spans="1:10" ht="14.25" customHeight="1" thickTop="1" thickBot="1" x14ac:dyDescent="0.25">
      <c r="A21" s="523"/>
      <c r="B21" s="500">
        <v>-3</v>
      </c>
      <c r="C21" s="515" t="s">
        <v>163</v>
      </c>
      <c r="D21" s="515" t="s">
        <v>164</v>
      </c>
      <c r="E21" s="519" t="s">
        <v>165</v>
      </c>
      <c r="F21" s="515" t="s">
        <v>162</v>
      </c>
      <c r="G21" s="97"/>
      <c r="H21" s="99" t="s">
        <v>166</v>
      </c>
      <c r="I21" s="136"/>
      <c r="J21" s="98"/>
    </row>
    <row r="22" spans="1:10" ht="12.75" customHeight="1" x14ac:dyDescent="0.2">
      <c r="A22" s="523"/>
      <c r="B22" s="501"/>
      <c r="C22" s="516"/>
      <c r="D22" s="516"/>
      <c r="E22" s="520"/>
      <c r="F22" s="516"/>
      <c r="G22" s="97"/>
      <c r="H22" s="525" t="s">
        <v>167</v>
      </c>
      <c r="I22" s="526"/>
      <c r="J22" s="98"/>
    </row>
    <row r="23" spans="1:10" ht="13.5" customHeight="1" thickBot="1" x14ac:dyDescent="0.25">
      <c r="A23" s="523"/>
      <c r="B23" s="501"/>
      <c r="C23" s="518"/>
      <c r="D23" s="518"/>
      <c r="E23" s="521"/>
      <c r="F23" s="517"/>
      <c r="G23" s="97"/>
      <c r="H23" s="527" t="s">
        <v>168</v>
      </c>
      <c r="I23" s="528"/>
      <c r="J23" s="98"/>
    </row>
    <row r="24" spans="1:10" ht="17.100000000000001" customHeight="1" thickTop="1" thickBot="1" x14ac:dyDescent="0.3">
      <c r="A24" s="523"/>
      <c r="B24" s="502"/>
      <c r="C24" s="135"/>
      <c r="D24" s="135"/>
      <c r="E24" s="139" t="str">
        <f>IF(D24=0,"",C24/D24)</f>
        <v/>
      </c>
      <c r="F24" s="140" t="str">
        <f>IF(D24=0,"",IF($E$24&lt;=1.5,"Extreme",IF($E$24&lt;=1.8,"Very High",IF($E$24&lt;=2,"High",IF($E$24&lt;=2.2,"Moderate",IF($E$24&lt;=3,"Low",IF($E$24&gt;3,"Very Low")))))))</f>
        <v/>
      </c>
      <c r="G24" s="97"/>
      <c r="H24" s="529"/>
      <c r="I24" s="530"/>
      <c r="J24" s="98"/>
    </row>
    <row r="25" spans="1:10" ht="13.5" customHeight="1" thickTop="1" x14ac:dyDescent="0.2">
      <c r="A25" s="523"/>
      <c r="B25" s="500">
        <v>-4</v>
      </c>
      <c r="C25" s="515" t="s">
        <v>163</v>
      </c>
      <c r="D25" s="515" t="s">
        <v>169</v>
      </c>
      <c r="E25" s="519" t="s">
        <v>170</v>
      </c>
      <c r="F25" s="515" t="s">
        <v>162</v>
      </c>
      <c r="G25" s="97"/>
      <c r="H25" s="100"/>
      <c r="I25" s="100"/>
      <c r="J25" s="98"/>
    </row>
    <row r="26" spans="1:10" ht="12.75" customHeight="1" x14ac:dyDescent="0.2">
      <c r="A26" s="523"/>
      <c r="B26" s="501"/>
      <c r="C26" s="516"/>
      <c r="D26" s="516"/>
      <c r="E26" s="520"/>
      <c r="F26" s="516"/>
      <c r="G26" s="97"/>
      <c r="H26" s="97"/>
      <c r="I26" s="97"/>
      <c r="J26" s="98"/>
    </row>
    <row r="27" spans="1:10" ht="13.5" customHeight="1" thickBot="1" x14ac:dyDescent="0.25">
      <c r="A27" s="523"/>
      <c r="B27" s="501"/>
      <c r="C27" s="518"/>
      <c r="D27" s="518"/>
      <c r="E27" s="521"/>
      <c r="F27" s="517"/>
      <c r="G27" s="97"/>
      <c r="H27" s="97"/>
      <c r="I27" s="97"/>
      <c r="J27" s="98"/>
    </row>
    <row r="28" spans="1:10" ht="17.100000000000001" customHeight="1" thickTop="1" thickBot="1" x14ac:dyDescent="0.25">
      <c r="A28" s="524"/>
      <c r="B28" s="502"/>
      <c r="C28" s="134"/>
      <c r="D28" s="134"/>
      <c r="E28" s="139" t="str">
        <f>IF(D28=0,"",C28/D28)</f>
        <v/>
      </c>
      <c r="F28" s="140" t="str">
        <f>IF(D28=0,"",IF(E28&gt;1.2,"Extreme",IF(E28&gt;=1.01,"Very High",IF(E28&gt;=0.81,"High",IF(E28&gt;=0.61,"Moderate",IF(E28&gt;=0.41,"Low",IF(E28&lt;0.4,"Very Low")))))))</f>
        <v/>
      </c>
      <c r="G28" s="97"/>
      <c r="H28" s="97"/>
      <c r="I28" s="97"/>
      <c r="J28" s="98"/>
    </row>
    <row r="29" spans="1:10" ht="13.5" customHeight="1" thickTop="1" x14ac:dyDescent="0.2">
      <c r="A29" s="522" t="s">
        <v>171</v>
      </c>
      <c r="B29" s="500">
        <v>-5</v>
      </c>
      <c r="C29" s="515" t="s">
        <v>172</v>
      </c>
      <c r="D29" s="515" t="s">
        <v>173</v>
      </c>
      <c r="E29" s="519" t="s">
        <v>174</v>
      </c>
      <c r="F29" s="515" t="s">
        <v>162</v>
      </c>
      <c r="G29" s="97"/>
      <c r="H29" s="97"/>
      <c r="I29" s="97"/>
      <c r="J29" s="98"/>
    </row>
    <row r="30" spans="1:10" ht="12.75" customHeight="1" x14ac:dyDescent="0.2">
      <c r="A30" s="523"/>
      <c r="B30" s="501"/>
      <c r="C30" s="516"/>
      <c r="D30" s="516"/>
      <c r="E30" s="520"/>
      <c r="F30" s="516"/>
      <c r="G30" s="97"/>
      <c r="H30" s="97"/>
      <c r="I30" s="97"/>
      <c r="J30" s="98"/>
    </row>
    <row r="31" spans="1:10" ht="13.5" customHeight="1" thickBot="1" x14ac:dyDescent="0.25">
      <c r="A31" s="523"/>
      <c r="B31" s="501"/>
      <c r="C31" s="518"/>
      <c r="D31" s="518"/>
      <c r="E31" s="521"/>
      <c r="F31" s="517"/>
      <c r="G31" s="97"/>
      <c r="H31" s="97"/>
      <c r="I31" s="97"/>
      <c r="J31" s="98"/>
    </row>
    <row r="32" spans="1:10" ht="17.100000000000001" customHeight="1" thickTop="1" thickBot="1" x14ac:dyDescent="0.25">
      <c r="A32" s="523"/>
      <c r="B32" s="502"/>
      <c r="C32" s="134"/>
      <c r="D32" s="134"/>
      <c r="E32" s="137" t="str">
        <f>IF(D32=0,"",C32/D32)</f>
        <v/>
      </c>
      <c r="F32" s="140" t="str">
        <f>IF(D32=0,"",IF(E32&gt;3,"Extreme",IF(E32&gt;=2.51,"Very High",IF(E32&gt;=1.81,"High",IF(E32&gt;=1.51,"Moderate",IF(E32&gt;=1,"Low",IF(E32&lt;1,"Very Low")))))))</f>
        <v/>
      </c>
      <c r="G32" s="97"/>
      <c r="H32" s="97"/>
      <c r="I32" s="97"/>
      <c r="J32" s="98"/>
    </row>
    <row r="33" spans="1:10" ht="3.95" customHeight="1" thickTop="1" x14ac:dyDescent="0.2">
      <c r="A33" s="523"/>
      <c r="B33" s="500">
        <v>-6</v>
      </c>
      <c r="C33" s="515" t="s">
        <v>172</v>
      </c>
      <c r="D33" s="515" t="s">
        <v>175</v>
      </c>
      <c r="E33" s="515" t="s">
        <v>176</v>
      </c>
      <c r="F33" s="515" t="s">
        <v>173</v>
      </c>
      <c r="G33" s="531" t="s">
        <v>164</v>
      </c>
      <c r="H33" s="531" t="s">
        <v>177</v>
      </c>
      <c r="I33" s="531" t="s">
        <v>178</v>
      </c>
      <c r="J33" s="531" t="s">
        <v>179</v>
      </c>
    </row>
    <row r="34" spans="1:10" ht="15.95" customHeight="1" x14ac:dyDescent="0.2">
      <c r="A34" s="523"/>
      <c r="B34" s="501"/>
      <c r="C34" s="516"/>
      <c r="D34" s="516"/>
      <c r="E34" s="516"/>
      <c r="F34" s="516"/>
      <c r="G34" s="516"/>
      <c r="H34" s="516"/>
      <c r="I34" s="516"/>
      <c r="J34" s="516"/>
    </row>
    <row r="35" spans="1:10" ht="15.95" customHeight="1" x14ac:dyDescent="0.2">
      <c r="A35" s="523"/>
      <c r="B35" s="501"/>
      <c r="C35" s="516"/>
      <c r="D35" s="516"/>
      <c r="E35" s="516"/>
      <c r="F35" s="516"/>
      <c r="G35" s="516"/>
      <c r="H35" s="516"/>
      <c r="I35" s="516"/>
      <c r="J35" s="516"/>
    </row>
    <row r="36" spans="1:10" ht="15.95" customHeight="1" thickBot="1" x14ac:dyDescent="0.25">
      <c r="A36" s="523"/>
      <c r="B36" s="501"/>
      <c r="C36" s="518"/>
      <c r="D36" s="518"/>
      <c r="E36" s="518"/>
      <c r="F36" s="518"/>
      <c r="G36" s="518"/>
      <c r="H36" s="518"/>
      <c r="I36" s="518"/>
      <c r="J36" s="517"/>
    </row>
    <row r="37" spans="1:10" ht="17.100000000000001" customHeight="1" thickTop="1" thickBot="1" x14ac:dyDescent="0.25">
      <c r="A37" s="524"/>
      <c r="B37" s="502"/>
      <c r="C37" s="134"/>
      <c r="D37" s="134"/>
      <c r="E37" s="134"/>
      <c r="F37" s="134"/>
      <c r="G37" s="134"/>
      <c r="H37" s="134"/>
      <c r="I37" s="137" t="str">
        <f>IF(H37=0,"",E37/H37)</f>
        <v/>
      </c>
      <c r="J37" s="140" t="str">
        <f>IF(H37=0,"",IF(I37&gt;1.6,"Extreme",IF(I37&gt;=1.2,"Very High",IF(I37&gt;=1.15,"High",IF(I37&gt;=1.06,"Moderate",IF(I37&gt;=0.8,"Low",IF(I37&lt;0.8,"Very Low")))))))</f>
        <v/>
      </c>
    </row>
    <row r="38" spans="1:10" ht="13.5" customHeight="1" thickTop="1" x14ac:dyDescent="0.2">
      <c r="A38" s="522" t="s">
        <v>180</v>
      </c>
      <c r="B38" s="500">
        <v>-7</v>
      </c>
      <c r="C38" s="532" t="s">
        <v>181</v>
      </c>
      <c r="D38" s="533"/>
      <c r="E38" s="515" t="s">
        <v>162</v>
      </c>
      <c r="F38" s="101"/>
      <c r="G38" s="97"/>
      <c r="H38" s="97"/>
      <c r="I38" s="97"/>
      <c r="J38" s="98"/>
    </row>
    <row r="39" spans="1:10" ht="12.75" customHeight="1" x14ac:dyDescent="0.2">
      <c r="A39" s="523"/>
      <c r="B39" s="501"/>
      <c r="C39" s="534"/>
      <c r="D39" s="535"/>
      <c r="E39" s="516"/>
      <c r="F39" s="101"/>
      <c r="G39" s="97"/>
      <c r="H39" s="97"/>
      <c r="I39" s="97"/>
      <c r="J39" s="98"/>
    </row>
    <row r="40" spans="1:10" ht="13.5" customHeight="1" thickBot="1" x14ac:dyDescent="0.25">
      <c r="A40" s="523"/>
      <c r="B40" s="501"/>
      <c r="C40" s="536"/>
      <c r="D40" s="537"/>
      <c r="E40" s="517"/>
      <c r="F40" s="101"/>
      <c r="G40" s="97"/>
      <c r="H40" s="97"/>
      <c r="I40" s="97"/>
      <c r="J40" s="98"/>
    </row>
    <row r="41" spans="1:10" ht="17.100000000000001" customHeight="1" thickTop="1" thickBot="1" x14ac:dyDescent="0.25">
      <c r="A41" s="524"/>
      <c r="B41" s="502"/>
      <c r="C41" s="538"/>
      <c r="D41" s="539"/>
      <c r="E41" s="140" t="str">
        <f>IF(C41=0,"",IF(C41&gt;2.4,"Extreme",IF(C41&gt;=2.01,"Very High",IF(C41&gt;=1.61,"High",IF(C41&gt;=1.01,"Moderate",IF(C41&gt;=0.5,"Low",IF(C41&lt;0.5,"Very Low")))))))</f>
        <v/>
      </c>
      <c r="F41" s="102"/>
      <c r="G41" s="97"/>
      <c r="H41" s="97"/>
      <c r="I41" s="97"/>
      <c r="J41" s="98"/>
    </row>
    <row r="42" spans="1:10" ht="6.75" customHeight="1" thickTop="1" thickBot="1" x14ac:dyDescent="0.25">
      <c r="A42" s="103"/>
      <c r="B42" s="104"/>
      <c r="C42" s="105"/>
      <c r="D42" s="105"/>
      <c r="E42" s="105"/>
      <c r="F42" s="106"/>
      <c r="G42" s="97"/>
      <c r="H42" s="97"/>
      <c r="I42" s="97"/>
      <c r="J42" s="98"/>
    </row>
    <row r="43" spans="1:10" ht="15.75" thickTop="1" x14ac:dyDescent="0.25">
      <c r="A43" s="553" t="s">
        <v>182</v>
      </c>
      <c r="B43" s="554"/>
      <c r="C43" s="554"/>
      <c r="D43" s="554"/>
      <c r="E43" s="554"/>
      <c r="F43" s="554"/>
      <c r="G43" s="554"/>
      <c r="H43" s="554"/>
      <c r="I43" s="554"/>
      <c r="J43" s="555"/>
    </row>
    <row r="44" spans="1:10" ht="12.75" customHeight="1" x14ac:dyDescent="0.2">
      <c r="A44" s="556" t="s">
        <v>183</v>
      </c>
      <c r="B44" s="557"/>
      <c r="C44" s="558"/>
      <c r="D44" s="562" t="s">
        <v>184</v>
      </c>
      <c r="E44" s="563"/>
      <c r="F44" s="563"/>
      <c r="G44" s="563"/>
      <c r="H44" s="563"/>
      <c r="I44" s="563"/>
      <c r="J44" s="564"/>
    </row>
    <row r="45" spans="1:10" x14ac:dyDescent="0.2">
      <c r="A45" s="559"/>
      <c r="B45" s="560"/>
      <c r="C45" s="561"/>
      <c r="D45" s="107">
        <v>-1</v>
      </c>
      <c r="E45" s="108">
        <v>-2</v>
      </c>
      <c r="F45" s="108">
        <v>-3</v>
      </c>
      <c r="G45" s="108">
        <v>-4</v>
      </c>
      <c r="H45" s="108">
        <v>-5</v>
      </c>
      <c r="I45" s="108">
        <v>-6</v>
      </c>
      <c r="J45" s="108">
        <v>-7</v>
      </c>
    </row>
    <row r="46" spans="1:10" ht="15" customHeight="1" x14ac:dyDescent="0.2">
      <c r="A46" s="565" t="s">
        <v>37</v>
      </c>
      <c r="B46" s="566"/>
      <c r="C46" s="567"/>
      <c r="D46" s="109" t="s">
        <v>185</v>
      </c>
      <c r="E46" s="110" t="s">
        <v>186</v>
      </c>
      <c r="F46" s="110" t="s">
        <v>187</v>
      </c>
      <c r="G46" s="110" t="s">
        <v>188</v>
      </c>
      <c r="H46" s="110" t="s">
        <v>189</v>
      </c>
      <c r="I46" s="110" t="s">
        <v>190</v>
      </c>
      <c r="J46" s="111" t="s">
        <v>191</v>
      </c>
    </row>
    <row r="47" spans="1:10" ht="15" customHeight="1" x14ac:dyDescent="0.2">
      <c r="A47" s="542" t="s">
        <v>38</v>
      </c>
      <c r="B47" s="543"/>
      <c r="C47" s="544"/>
      <c r="D47" s="112" t="s">
        <v>185</v>
      </c>
      <c r="E47" s="113" t="s">
        <v>192</v>
      </c>
      <c r="F47" s="113" t="s">
        <v>193</v>
      </c>
      <c r="G47" s="113" t="s">
        <v>194</v>
      </c>
      <c r="H47" s="113" t="s">
        <v>195</v>
      </c>
      <c r="I47" s="113" t="s">
        <v>196</v>
      </c>
      <c r="J47" s="114" t="s">
        <v>197</v>
      </c>
    </row>
    <row r="48" spans="1:10" ht="15" customHeight="1" x14ac:dyDescent="0.2">
      <c r="A48" s="542" t="s">
        <v>39</v>
      </c>
      <c r="B48" s="543"/>
      <c r="C48" s="544"/>
      <c r="D48" s="112" t="s">
        <v>185</v>
      </c>
      <c r="E48" s="113" t="s">
        <v>198</v>
      </c>
      <c r="F48" s="113" t="s">
        <v>194</v>
      </c>
      <c r="G48" s="113" t="s">
        <v>199</v>
      </c>
      <c r="H48" s="113" t="s">
        <v>200</v>
      </c>
      <c r="I48" s="113" t="s">
        <v>201</v>
      </c>
      <c r="J48" s="114" t="s">
        <v>202</v>
      </c>
    </row>
    <row r="49" spans="1:10" ht="15" customHeight="1" x14ac:dyDescent="0.2">
      <c r="A49" s="542" t="s">
        <v>40</v>
      </c>
      <c r="B49" s="543"/>
      <c r="C49" s="544"/>
      <c r="D49" s="115" t="s">
        <v>203</v>
      </c>
      <c r="E49" s="113" t="s">
        <v>204</v>
      </c>
      <c r="F49" s="113" t="s">
        <v>199</v>
      </c>
      <c r="G49" s="113" t="s">
        <v>205</v>
      </c>
      <c r="H49" s="113" t="s">
        <v>206</v>
      </c>
      <c r="I49" s="113" t="s">
        <v>207</v>
      </c>
      <c r="J49" s="114" t="s">
        <v>208</v>
      </c>
    </row>
    <row r="50" spans="1:10" ht="15" customHeight="1" x14ac:dyDescent="0.2">
      <c r="A50" s="542" t="s">
        <v>41</v>
      </c>
      <c r="B50" s="543"/>
      <c r="C50" s="544"/>
      <c r="D50" s="116">
        <v>-1</v>
      </c>
      <c r="E50" s="113" t="s">
        <v>209</v>
      </c>
      <c r="F50" s="113" t="s">
        <v>205</v>
      </c>
      <c r="G50" s="113" t="s">
        <v>210</v>
      </c>
      <c r="H50" s="113" t="s">
        <v>211</v>
      </c>
      <c r="I50" s="113" t="s">
        <v>212</v>
      </c>
      <c r="J50" s="114" t="s">
        <v>213</v>
      </c>
    </row>
    <row r="51" spans="1:10" ht="15" customHeight="1" x14ac:dyDescent="0.2">
      <c r="A51" s="545" t="s">
        <v>42</v>
      </c>
      <c r="B51" s="546"/>
      <c r="C51" s="547"/>
      <c r="D51" s="117" t="s">
        <v>214</v>
      </c>
      <c r="E51" s="118" t="s">
        <v>215</v>
      </c>
      <c r="F51" s="118" t="s">
        <v>216</v>
      </c>
      <c r="G51" s="118" t="s">
        <v>217</v>
      </c>
      <c r="H51" s="118" t="s">
        <v>186</v>
      </c>
      <c r="I51" s="118" t="s">
        <v>218</v>
      </c>
      <c r="J51" s="119" t="s">
        <v>219</v>
      </c>
    </row>
    <row r="52" spans="1:10" ht="24.75" customHeight="1" thickBot="1" x14ac:dyDescent="0.25">
      <c r="A52" s="120"/>
      <c r="B52" s="120"/>
      <c r="C52" s="120"/>
      <c r="D52" s="548" t="s">
        <v>220</v>
      </c>
      <c r="E52" s="549"/>
      <c r="F52" s="549"/>
      <c r="G52" s="549"/>
      <c r="H52" s="550"/>
      <c r="I52" s="551" t="str">
        <f>IF(ISNUMBER(C20),F20,IF(ISNUMBER(C24),F24,IF(ISNUMBER(I21),H24,IF(ISNUMBER(C28),F28,IF(ISNUMBER(C32),F32,IF(ISNUMBER(C37),J37,IF(ISNUMBER(C41),E41," ")))))))</f>
        <v xml:space="preserve"> </v>
      </c>
      <c r="J52" s="552"/>
    </row>
    <row r="53" spans="1:10" x14ac:dyDescent="0.2">
      <c r="A53" s="121"/>
      <c r="B53" s="121"/>
      <c r="C53" s="121"/>
      <c r="D53" s="121"/>
      <c r="E53" s="121"/>
      <c r="F53" s="121"/>
      <c r="G53" s="121"/>
      <c r="H53" s="121"/>
      <c r="I53" s="121"/>
      <c r="J53" s="121"/>
    </row>
    <row r="54" spans="1:10" x14ac:dyDescent="0.2">
      <c r="A54" s="121"/>
      <c r="B54" s="121"/>
      <c r="C54" s="121"/>
      <c r="D54" s="121"/>
      <c r="E54" s="121"/>
      <c r="F54" s="121"/>
      <c r="G54" s="121"/>
      <c r="H54" s="121"/>
      <c r="I54" s="121"/>
      <c r="J54" s="121"/>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55"/>
  <sheetViews>
    <sheetView workbookViewId="0">
      <selection sqref="A1:BH1"/>
    </sheetView>
  </sheetViews>
  <sheetFormatPr defaultColWidth="2.7109375" defaultRowHeight="12.75" customHeight="1" x14ac:dyDescent="0.25"/>
  <cols>
    <col min="1" max="5" width="2.7109375" style="18" customWidth="1"/>
    <col min="6" max="11" width="2.7109375" style="19" customWidth="1"/>
    <col min="12" max="28" width="2.7109375" style="18" customWidth="1"/>
    <col min="29" max="30" width="2.7109375" style="19" customWidth="1"/>
    <col min="31" max="33" width="2.7109375" style="18" customWidth="1"/>
    <col min="34" max="34" width="2.85546875" style="18" customWidth="1"/>
    <col min="35" max="40" width="2.7109375" style="18" customWidth="1"/>
    <col min="41" max="41" width="3.140625" style="19" customWidth="1"/>
    <col min="42" max="42" width="3.28515625" style="19" customWidth="1"/>
    <col min="43" max="44" width="2.7109375" style="19" customWidth="1"/>
    <col min="45" max="61" width="2.7109375" style="18" customWidth="1"/>
    <col min="62" max="62" width="2.7109375" style="20" customWidth="1"/>
    <col min="63" max="256" width="2.7109375" style="18"/>
    <col min="257" max="289" width="2.7109375" style="18" customWidth="1"/>
    <col min="290" max="290" width="2.85546875" style="18" customWidth="1"/>
    <col min="291" max="296" width="2.7109375" style="18" customWidth="1"/>
    <col min="297" max="297" width="3.140625" style="18" customWidth="1"/>
    <col min="298" max="298" width="3.28515625" style="18" customWidth="1"/>
    <col min="299" max="318" width="2.7109375" style="18" customWidth="1"/>
    <col min="319" max="512" width="2.7109375" style="18"/>
    <col min="513" max="545" width="2.7109375" style="18" customWidth="1"/>
    <col min="546" max="546" width="2.85546875" style="18" customWidth="1"/>
    <col min="547" max="552" width="2.7109375" style="18" customWidth="1"/>
    <col min="553" max="553" width="3.140625" style="18" customWidth="1"/>
    <col min="554" max="554" width="3.28515625" style="18" customWidth="1"/>
    <col min="555" max="574" width="2.7109375" style="18" customWidth="1"/>
    <col min="575" max="768" width="2.7109375" style="18"/>
    <col min="769" max="801" width="2.7109375" style="18" customWidth="1"/>
    <col min="802" max="802" width="2.85546875" style="18" customWidth="1"/>
    <col min="803" max="808" width="2.7109375" style="18" customWidth="1"/>
    <col min="809" max="809" width="3.140625" style="18" customWidth="1"/>
    <col min="810" max="810" width="3.28515625" style="18" customWidth="1"/>
    <col min="811" max="830" width="2.7109375" style="18" customWidth="1"/>
    <col min="831" max="1024" width="2.7109375" style="18"/>
    <col min="1025" max="1057" width="2.7109375" style="18" customWidth="1"/>
    <col min="1058" max="1058" width="2.85546875" style="18" customWidth="1"/>
    <col min="1059" max="1064" width="2.7109375" style="18" customWidth="1"/>
    <col min="1065" max="1065" width="3.140625" style="18" customWidth="1"/>
    <col min="1066" max="1066" width="3.28515625" style="18" customWidth="1"/>
    <col min="1067" max="1086" width="2.7109375" style="18" customWidth="1"/>
    <col min="1087" max="1280" width="2.7109375" style="18"/>
    <col min="1281" max="1313" width="2.7109375" style="18" customWidth="1"/>
    <col min="1314" max="1314" width="2.85546875" style="18" customWidth="1"/>
    <col min="1315" max="1320" width="2.7109375" style="18" customWidth="1"/>
    <col min="1321" max="1321" width="3.140625" style="18" customWidth="1"/>
    <col min="1322" max="1322" width="3.28515625" style="18" customWidth="1"/>
    <col min="1323" max="1342" width="2.7109375" style="18" customWidth="1"/>
    <col min="1343" max="1536" width="2.7109375" style="18"/>
    <col min="1537" max="1569" width="2.7109375" style="18" customWidth="1"/>
    <col min="1570" max="1570" width="2.85546875" style="18" customWidth="1"/>
    <col min="1571" max="1576" width="2.7109375" style="18" customWidth="1"/>
    <col min="1577" max="1577" width="3.140625" style="18" customWidth="1"/>
    <col min="1578" max="1578" width="3.28515625" style="18" customWidth="1"/>
    <col min="1579" max="1598" width="2.7109375" style="18" customWidth="1"/>
    <col min="1599" max="1792" width="2.7109375" style="18"/>
    <col min="1793" max="1825" width="2.7109375" style="18" customWidth="1"/>
    <col min="1826" max="1826" width="2.85546875" style="18" customWidth="1"/>
    <col min="1827" max="1832" width="2.7109375" style="18" customWidth="1"/>
    <col min="1833" max="1833" width="3.140625" style="18" customWidth="1"/>
    <col min="1834" max="1834" width="3.28515625" style="18" customWidth="1"/>
    <col min="1835" max="1854" width="2.7109375" style="18" customWidth="1"/>
    <col min="1855" max="2048" width="2.7109375" style="18"/>
    <col min="2049" max="2081" width="2.7109375" style="18" customWidth="1"/>
    <col min="2082" max="2082" width="2.85546875" style="18" customWidth="1"/>
    <col min="2083" max="2088" width="2.7109375" style="18" customWidth="1"/>
    <col min="2089" max="2089" width="3.140625" style="18" customWidth="1"/>
    <col min="2090" max="2090" width="3.28515625" style="18" customWidth="1"/>
    <col min="2091" max="2110" width="2.7109375" style="18" customWidth="1"/>
    <col min="2111" max="2304" width="2.7109375" style="18"/>
    <col min="2305" max="2337" width="2.7109375" style="18" customWidth="1"/>
    <col min="2338" max="2338" width="2.85546875" style="18" customWidth="1"/>
    <col min="2339" max="2344" width="2.7109375" style="18" customWidth="1"/>
    <col min="2345" max="2345" width="3.140625" style="18" customWidth="1"/>
    <col min="2346" max="2346" width="3.28515625" style="18" customWidth="1"/>
    <col min="2347" max="2366" width="2.7109375" style="18" customWidth="1"/>
    <col min="2367" max="2560" width="2.7109375" style="18"/>
    <col min="2561" max="2593" width="2.7109375" style="18" customWidth="1"/>
    <col min="2594" max="2594" width="2.85546875" style="18" customWidth="1"/>
    <col min="2595" max="2600" width="2.7109375" style="18" customWidth="1"/>
    <col min="2601" max="2601" width="3.140625" style="18" customWidth="1"/>
    <col min="2602" max="2602" width="3.28515625" style="18" customWidth="1"/>
    <col min="2603" max="2622" width="2.7109375" style="18" customWidth="1"/>
    <col min="2623" max="2816" width="2.7109375" style="18"/>
    <col min="2817" max="2849" width="2.7109375" style="18" customWidth="1"/>
    <col min="2850" max="2850" width="2.85546875" style="18" customWidth="1"/>
    <col min="2851" max="2856" width="2.7109375" style="18" customWidth="1"/>
    <col min="2857" max="2857" width="3.140625" style="18" customWidth="1"/>
    <col min="2858" max="2858" width="3.28515625" style="18" customWidth="1"/>
    <col min="2859" max="2878" width="2.7109375" style="18" customWidth="1"/>
    <col min="2879" max="3072" width="2.7109375" style="18"/>
    <col min="3073" max="3105" width="2.7109375" style="18" customWidth="1"/>
    <col min="3106" max="3106" width="2.85546875" style="18" customWidth="1"/>
    <col min="3107" max="3112" width="2.7109375" style="18" customWidth="1"/>
    <col min="3113" max="3113" width="3.140625" style="18" customWidth="1"/>
    <col min="3114" max="3114" width="3.28515625" style="18" customWidth="1"/>
    <col min="3115" max="3134" width="2.7109375" style="18" customWidth="1"/>
    <col min="3135" max="3328" width="2.7109375" style="18"/>
    <col min="3329" max="3361" width="2.7109375" style="18" customWidth="1"/>
    <col min="3362" max="3362" width="2.85546875" style="18" customWidth="1"/>
    <col min="3363" max="3368" width="2.7109375" style="18" customWidth="1"/>
    <col min="3369" max="3369" width="3.140625" style="18" customWidth="1"/>
    <col min="3370" max="3370" width="3.28515625" style="18" customWidth="1"/>
    <col min="3371" max="3390" width="2.7109375" style="18" customWidth="1"/>
    <col min="3391" max="3584" width="2.7109375" style="18"/>
    <col min="3585" max="3617" width="2.7109375" style="18" customWidth="1"/>
    <col min="3618" max="3618" width="2.85546875" style="18" customWidth="1"/>
    <col min="3619" max="3624" width="2.7109375" style="18" customWidth="1"/>
    <col min="3625" max="3625" width="3.140625" style="18" customWidth="1"/>
    <col min="3626" max="3626" width="3.28515625" style="18" customWidth="1"/>
    <col min="3627" max="3646" width="2.7109375" style="18" customWidth="1"/>
    <col min="3647" max="3840" width="2.7109375" style="18"/>
    <col min="3841" max="3873" width="2.7109375" style="18" customWidth="1"/>
    <col min="3874" max="3874" width="2.85546875" style="18" customWidth="1"/>
    <col min="3875" max="3880" width="2.7109375" style="18" customWidth="1"/>
    <col min="3881" max="3881" width="3.140625" style="18" customWidth="1"/>
    <col min="3882" max="3882" width="3.28515625" style="18" customWidth="1"/>
    <col min="3883" max="3902" width="2.7109375" style="18" customWidth="1"/>
    <col min="3903" max="4096" width="2.7109375" style="18"/>
    <col min="4097" max="4129" width="2.7109375" style="18" customWidth="1"/>
    <col min="4130" max="4130" width="2.85546875" style="18" customWidth="1"/>
    <col min="4131" max="4136" width="2.7109375" style="18" customWidth="1"/>
    <col min="4137" max="4137" width="3.140625" style="18" customWidth="1"/>
    <col min="4138" max="4138" width="3.28515625" style="18" customWidth="1"/>
    <col min="4139" max="4158" width="2.7109375" style="18" customWidth="1"/>
    <col min="4159" max="4352" width="2.7109375" style="18"/>
    <col min="4353" max="4385" width="2.7109375" style="18" customWidth="1"/>
    <col min="4386" max="4386" width="2.85546875" style="18" customWidth="1"/>
    <col min="4387" max="4392" width="2.7109375" style="18" customWidth="1"/>
    <col min="4393" max="4393" width="3.140625" style="18" customWidth="1"/>
    <col min="4394" max="4394" width="3.28515625" style="18" customWidth="1"/>
    <col min="4395" max="4414" width="2.7109375" style="18" customWidth="1"/>
    <col min="4415" max="4608" width="2.7109375" style="18"/>
    <col min="4609" max="4641" width="2.7109375" style="18" customWidth="1"/>
    <col min="4642" max="4642" width="2.85546875" style="18" customWidth="1"/>
    <col min="4643" max="4648" width="2.7109375" style="18" customWidth="1"/>
    <col min="4649" max="4649" width="3.140625" style="18" customWidth="1"/>
    <col min="4650" max="4650" width="3.28515625" style="18" customWidth="1"/>
    <col min="4651" max="4670" width="2.7109375" style="18" customWidth="1"/>
    <col min="4671" max="4864" width="2.7109375" style="18"/>
    <col min="4865" max="4897" width="2.7109375" style="18" customWidth="1"/>
    <col min="4898" max="4898" width="2.85546875" style="18" customWidth="1"/>
    <col min="4899" max="4904" width="2.7109375" style="18" customWidth="1"/>
    <col min="4905" max="4905" width="3.140625" style="18" customWidth="1"/>
    <col min="4906" max="4906" width="3.28515625" style="18" customWidth="1"/>
    <col min="4907" max="4926" width="2.7109375" style="18" customWidth="1"/>
    <col min="4927" max="5120" width="2.7109375" style="18"/>
    <col min="5121" max="5153" width="2.7109375" style="18" customWidth="1"/>
    <col min="5154" max="5154" width="2.85546875" style="18" customWidth="1"/>
    <col min="5155" max="5160" width="2.7109375" style="18" customWidth="1"/>
    <col min="5161" max="5161" width="3.140625" style="18" customWidth="1"/>
    <col min="5162" max="5162" width="3.28515625" style="18" customWidth="1"/>
    <col min="5163" max="5182" width="2.7109375" style="18" customWidth="1"/>
    <col min="5183" max="5376" width="2.7109375" style="18"/>
    <col min="5377" max="5409" width="2.7109375" style="18" customWidth="1"/>
    <col min="5410" max="5410" width="2.85546875" style="18" customWidth="1"/>
    <col min="5411" max="5416" width="2.7109375" style="18" customWidth="1"/>
    <col min="5417" max="5417" width="3.140625" style="18" customWidth="1"/>
    <col min="5418" max="5418" width="3.28515625" style="18" customWidth="1"/>
    <col min="5419" max="5438" width="2.7109375" style="18" customWidth="1"/>
    <col min="5439" max="5632" width="2.7109375" style="18"/>
    <col min="5633" max="5665" width="2.7109375" style="18" customWidth="1"/>
    <col min="5666" max="5666" width="2.85546875" style="18" customWidth="1"/>
    <col min="5667" max="5672" width="2.7109375" style="18" customWidth="1"/>
    <col min="5673" max="5673" width="3.140625" style="18" customWidth="1"/>
    <col min="5674" max="5674" width="3.28515625" style="18" customWidth="1"/>
    <col min="5675" max="5694" width="2.7109375" style="18" customWidth="1"/>
    <col min="5695" max="5888" width="2.7109375" style="18"/>
    <col min="5889" max="5921" width="2.7109375" style="18" customWidth="1"/>
    <col min="5922" max="5922" width="2.85546875" style="18" customWidth="1"/>
    <col min="5923" max="5928" width="2.7109375" style="18" customWidth="1"/>
    <col min="5929" max="5929" width="3.140625" style="18" customWidth="1"/>
    <col min="5930" max="5930" width="3.28515625" style="18" customWidth="1"/>
    <col min="5931" max="5950" width="2.7109375" style="18" customWidth="1"/>
    <col min="5951" max="6144" width="2.7109375" style="18"/>
    <col min="6145" max="6177" width="2.7109375" style="18" customWidth="1"/>
    <col min="6178" max="6178" width="2.85546875" style="18" customWidth="1"/>
    <col min="6179" max="6184" width="2.7109375" style="18" customWidth="1"/>
    <col min="6185" max="6185" width="3.140625" style="18" customWidth="1"/>
    <col min="6186" max="6186" width="3.28515625" style="18" customWidth="1"/>
    <col min="6187" max="6206" width="2.7109375" style="18" customWidth="1"/>
    <col min="6207" max="6400" width="2.7109375" style="18"/>
    <col min="6401" max="6433" width="2.7109375" style="18" customWidth="1"/>
    <col min="6434" max="6434" width="2.85546875" style="18" customWidth="1"/>
    <col min="6435" max="6440" width="2.7109375" style="18" customWidth="1"/>
    <col min="6441" max="6441" width="3.140625" style="18" customWidth="1"/>
    <col min="6442" max="6442" width="3.28515625" style="18" customWidth="1"/>
    <col min="6443" max="6462" width="2.7109375" style="18" customWidth="1"/>
    <col min="6463" max="6656" width="2.7109375" style="18"/>
    <col min="6657" max="6689" width="2.7109375" style="18" customWidth="1"/>
    <col min="6690" max="6690" width="2.85546875" style="18" customWidth="1"/>
    <col min="6691" max="6696" width="2.7109375" style="18" customWidth="1"/>
    <col min="6697" max="6697" width="3.140625" style="18" customWidth="1"/>
    <col min="6698" max="6698" width="3.28515625" style="18" customWidth="1"/>
    <col min="6699" max="6718" width="2.7109375" style="18" customWidth="1"/>
    <col min="6719" max="6912" width="2.7109375" style="18"/>
    <col min="6913" max="6945" width="2.7109375" style="18" customWidth="1"/>
    <col min="6946" max="6946" width="2.85546875" style="18" customWidth="1"/>
    <col min="6947" max="6952" width="2.7109375" style="18" customWidth="1"/>
    <col min="6953" max="6953" width="3.140625" style="18" customWidth="1"/>
    <col min="6954" max="6954" width="3.28515625" style="18" customWidth="1"/>
    <col min="6955" max="6974" width="2.7109375" style="18" customWidth="1"/>
    <col min="6975" max="7168" width="2.7109375" style="18"/>
    <col min="7169" max="7201" width="2.7109375" style="18" customWidth="1"/>
    <col min="7202" max="7202" width="2.85546875" style="18" customWidth="1"/>
    <col min="7203" max="7208" width="2.7109375" style="18" customWidth="1"/>
    <col min="7209" max="7209" width="3.140625" style="18" customWidth="1"/>
    <col min="7210" max="7210" width="3.28515625" style="18" customWidth="1"/>
    <col min="7211" max="7230" width="2.7109375" style="18" customWidth="1"/>
    <col min="7231" max="7424" width="2.7109375" style="18"/>
    <col min="7425" max="7457" width="2.7109375" style="18" customWidth="1"/>
    <col min="7458" max="7458" width="2.85546875" style="18" customWidth="1"/>
    <col min="7459" max="7464" width="2.7109375" style="18" customWidth="1"/>
    <col min="7465" max="7465" width="3.140625" style="18" customWidth="1"/>
    <col min="7466" max="7466" width="3.28515625" style="18" customWidth="1"/>
    <col min="7467" max="7486" width="2.7109375" style="18" customWidth="1"/>
    <col min="7487" max="7680" width="2.7109375" style="18"/>
    <col min="7681" max="7713" width="2.7109375" style="18" customWidth="1"/>
    <col min="7714" max="7714" width="2.85546875" style="18" customWidth="1"/>
    <col min="7715" max="7720" width="2.7109375" style="18" customWidth="1"/>
    <col min="7721" max="7721" width="3.140625" style="18" customWidth="1"/>
    <col min="7722" max="7722" width="3.28515625" style="18" customWidth="1"/>
    <col min="7723" max="7742" width="2.7109375" style="18" customWidth="1"/>
    <col min="7743" max="7936" width="2.7109375" style="18"/>
    <col min="7937" max="7969" width="2.7109375" style="18" customWidth="1"/>
    <col min="7970" max="7970" width="2.85546875" style="18" customWidth="1"/>
    <col min="7971" max="7976" width="2.7109375" style="18" customWidth="1"/>
    <col min="7977" max="7977" width="3.140625" style="18" customWidth="1"/>
    <col min="7978" max="7978" width="3.28515625" style="18" customWidth="1"/>
    <col min="7979" max="7998" width="2.7109375" style="18" customWidth="1"/>
    <col min="7999" max="8192" width="2.7109375" style="18"/>
    <col min="8193" max="8225" width="2.7109375" style="18" customWidth="1"/>
    <col min="8226" max="8226" width="2.85546875" style="18" customWidth="1"/>
    <col min="8227" max="8232" width="2.7109375" style="18" customWidth="1"/>
    <col min="8233" max="8233" width="3.140625" style="18" customWidth="1"/>
    <col min="8234" max="8234" width="3.28515625" style="18" customWidth="1"/>
    <col min="8235" max="8254" width="2.7109375" style="18" customWidth="1"/>
    <col min="8255" max="8448" width="2.7109375" style="18"/>
    <col min="8449" max="8481" width="2.7109375" style="18" customWidth="1"/>
    <col min="8482" max="8482" width="2.85546875" style="18" customWidth="1"/>
    <col min="8483" max="8488" width="2.7109375" style="18" customWidth="1"/>
    <col min="8489" max="8489" width="3.140625" style="18" customWidth="1"/>
    <col min="8490" max="8490" width="3.28515625" style="18" customWidth="1"/>
    <col min="8491" max="8510" width="2.7109375" style="18" customWidth="1"/>
    <col min="8511" max="8704" width="2.7109375" style="18"/>
    <col min="8705" max="8737" width="2.7109375" style="18" customWidth="1"/>
    <col min="8738" max="8738" width="2.85546875" style="18" customWidth="1"/>
    <col min="8739" max="8744" width="2.7109375" style="18" customWidth="1"/>
    <col min="8745" max="8745" width="3.140625" style="18" customWidth="1"/>
    <col min="8746" max="8746" width="3.28515625" style="18" customWidth="1"/>
    <col min="8747" max="8766" width="2.7109375" style="18" customWidth="1"/>
    <col min="8767" max="8960" width="2.7109375" style="18"/>
    <col min="8961" max="8993" width="2.7109375" style="18" customWidth="1"/>
    <col min="8994" max="8994" width="2.85546875" style="18" customWidth="1"/>
    <col min="8995" max="9000" width="2.7109375" style="18" customWidth="1"/>
    <col min="9001" max="9001" width="3.140625" style="18" customWidth="1"/>
    <col min="9002" max="9002" width="3.28515625" style="18" customWidth="1"/>
    <col min="9003" max="9022" width="2.7109375" style="18" customWidth="1"/>
    <col min="9023" max="9216" width="2.7109375" style="18"/>
    <col min="9217" max="9249" width="2.7109375" style="18" customWidth="1"/>
    <col min="9250" max="9250" width="2.85546875" style="18" customWidth="1"/>
    <col min="9251" max="9256" width="2.7109375" style="18" customWidth="1"/>
    <col min="9257" max="9257" width="3.140625" style="18" customWidth="1"/>
    <col min="9258" max="9258" width="3.28515625" style="18" customWidth="1"/>
    <col min="9259" max="9278" width="2.7109375" style="18" customWidth="1"/>
    <col min="9279" max="9472" width="2.7109375" style="18"/>
    <col min="9473" max="9505" width="2.7109375" style="18" customWidth="1"/>
    <col min="9506" max="9506" width="2.85546875" style="18" customWidth="1"/>
    <col min="9507" max="9512" width="2.7109375" style="18" customWidth="1"/>
    <col min="9513" max="9513" width="3.140625" style="18" customWidth="1"/>
    <col min="9514" max="9514" width="3.28515625" style="18" customWidth="1"/>
    <col min="9515" max="9534" width="2.7109375" style="18" customWidth="1"/>
    <col min="9535" max="9728" width="2.7109375" style="18"/>
    <col min="9729" max="9761" width="2.7109375" style="18" customWidth="1"/>
    <col min="9762" max="9762" width="2.85546875" style="18" customWidth="1"/>
    <col min="9763" max="9768" width="2.7109375" style="18" customWidth="1"/>
    <col min="9769" max="9769" width="3.140625" style="18" customWidth="1"/>
    <col min="9770" max="9770" width="3.28515625" style="18" customWidth="1"/>
    <col min="9771" max="9790" width="2.7109375" style="18" customWidth="1"/>
    <col min="9791" max="9984" width="2.7109375" style="18"/>
    <col min="9985" max="10017" width="2.7109375" style="18" customWidth="1"/>
    <col min="10018" max="10018" width="2.85546875" style="18" customWidth="1"/>
    <col min="10019" max="10024" width="2.7109375" style="18" customWidth="1"/>
    <col min="10025" max="10025" width="3.140625" style="18" customWidth="1"/>
    <col min="10026" max="10026" width="3.28515625" style="18" customWidth="1"/>
    <col min="10027" max="10046" width="2.7109375" style="18" customWidth="1"/>
    <col min="10047" max="10240" width="2.7109375" style="18"/>
    <col min="10241" max="10273" width="2.7109375" style="18" customWidth="1"/>
    <col min="10274" max="10274" width="2.85546875" style="18" customWidth="1"/>
    <col min="10275" max="10280" width="2.7109375" style="18" customWidth="1"/>
    <col min="10281" max="10281" width="3.140625" style="18" customWidth="1"/>
    <col min="10282" max="10282" width="3.28515625" style="18" customWidth="1"/>
    <col min="10283" max="10302" width="2.7109375" style="18" customWidth="1"/>
    <col min="10303" max="10496" width="2.7109375" style="18"/>
    <col min="10497" max="10529" width="2.7109375" style="18" customWidth="1"/>
    <col min="10530" max="10530" width="2.85546875" style="18" customWidth="1"/>
    <col min="10531" max="10536" width="2.7109375" style="18" customWidth="1"/>
    <col min="10537" max="10537" width="3.140625" style="18" customWidth="1"/>
    <col min="10538" max="10538" width="3.28515625" style="18" customWidth="1"/>
    <col min="10539" max="10558" width="2.7109375" style="18" customWidth="1"/>
    <col min="10559" max="10752" width="2.7109375" style="18"/>
    <col min="10753" max="10785" width="2.7109375" style="18" customWidth="1"/>
    <col min="10786" max="10786" width="2.85546875" style="18" customWidth="1"/>
    <col min="10787" max="10792" width="2.7109375" style="18" customWidth="1"/>
    <col min="10793" max="10793" width="3.140625" style="18" customWidth="1"/>
    <col min="10794" max="10794" width="3.28515625" style="18" customWidth="1"/>
    <col min="10795" max="10814" width="2.7109375" style="18" customWidth="1"/>
    <col min="10815" max="11008" width="2.7109375" style="18"/>
    <col min="11009" max="11041" width="2.7109375" style="18" customWidth="1"/>
    <col min="11042" max="11042" width="2.85546875" style="18" customWidth="1"/>
    <col min="11043" max="11048" width="2.7109375" style="18" customWidth="1"/>
    <col min="11049" max="11049" width="3.140625" style="18" customWidth="1"/>
    <col min="11050" max="11050" width="3.28515625" style="18" customWidth="1"/>
    <col min="11051" max="11070" width="2.7109375" style="18" customWidth="1"/>
    <col min="11071" max="11264" width="2.7109375" style="18"/>
    <col min="11265" max="11297" width="2.7109375" style="18" customWidth="1"/>
    <col min="11298" max="11298" width="2.85546875" style="18" customWidth="1"/>
    <col min="11299" max="11304" width="2.7109375" style="18" customWidth="1"/>
    <col min="11305" max="11305" width="3.140625" style="18" customWidth="1"/>
    <col min="11306" max="11306" width="3.28515625" style="18" customWidth="1"/>
    <col min="11307" max="11326" width="2.7109375" style="18" customWidth="1"/>
    <col min="11327" max="11520" width="2.7109375" style="18"/>
    <col min="11521" max="11553" width="2.7109375" style="18" customWidth="1"/>
    <col min="11554" max="11554" width="2.85546875" style="18" customWidth="1"/>
    <col min="11555" max="11560" width="2.7109375" style="18" customWidth="1"/>
    <col min="11561" max="11561" width="3.140625" style="18" customWidth="1"/>
    <col min="11562" max="11562" width="3.28515625" style="18" customWidth="1"/>
    <col min="11563" max="11582" width="2.7109375" style="18" customWidth="1"/>
    <col min="11583" max="11776" width="2.7109375" style="18"/>
    <col min="11777" max="11809" width="2.7109375" style="18" customWidth="1"/>
    <col min="11810" max="11810" width="2.85546875" style="18" customWidth="1"/>
    <col min="11811" max="11816" width="2.7109375" style="18" customWidth="1"/>
    <col min="11817" max="11817" width="3.140625" style="18" customWidth="1"/>
    <col min="11818" max="11818" width="3.28515625" style="18" customWidth="1"/>
    <col min="11819" max="11838" width="2.7109375" style="18" customWidth="1"/>
    <col min="11839" max="12032" width="2.7109375" style="18"/>
    <col min="12033" max="12065" width="2.7109375" style="18" customWidth="1"/>
    <col min="12066" max="12066" width="2.85546875" style="18" customWidth="1"/>
    <col min="12067" max="12072" width="2.7109375" style="18" customWidth="1"/>
    <col min="12073" max="12073" width="3.140625" style="18" customWidth="1"/>
    <col min="12074" max="12074" width="3.28515625" style="18" customWidth="1"/>
    <col min="12075" max="12094" width="2.7109375" style="18" customWidth="1"/>
    <col min="12095" max="12288" width="2.7109375" style="18"/>
    <col min="12289" max="12321" width="2.7109375" style="18" customWidth="1"/>
    <col min="12322" max="12322" width="2.85546875" style="18" customWidth="1"/>
    <col min="12323" max="12328" width="2.7109375" style="18" customWidth="1"/>
    <col min="12329" max="12329" width="3.140625" style="18" customWidth="1"/>
    <col min="12330" max="12330" width="3.28515625" style="18" customWidth="1"/>
    <col min="12331" max="12350" width="2.7109375" style="18" customWidth="1"/>
    <col min="12351" max="12544" width="2.7109375" style="18"/>
    <col min="12545" max="12577" width="2.7109375" style="18" customWidth="1"/>
    <col min="12578" max="12578" width="2.85546875" style="18" customWidth="1"/>
    <col min="12579" max="12584" width="2.7109375" style="18" customWidth="1"/>
    <col min="12585" max="12585" width="3.140625" style="18" customWidth="1"/>
    <col min="12586" max="12586" width="3.28515625" style="18" customWidth="1"/>
    <col min="12587" max="12606" width="2.7109375" style="18" customWidth="1"/>
    <col min="12607" max="12800" width="2.7109375" style="18"/>
    <col min="12801" max="12833" width="2.7109375" style="18" customWidth="1"/>
    <col min="12834" max="12834" width="2.85546875" style="18" customWidth="1"/>
    <col min="12835" max="12840" width="2.7109375" style="18" customWidth="1"/>
    <col min="12841" max="12841" width="3.140625" style="18" customWidth="1"/>
    <col min="12842" max="12842" width="3.28515625" style="18" customWidth="1"/>
    <col min="12843" max="12862" width="2.7109375" style="18" customWidth="1"/>
    <col min="12863" max="13056" width="2.7109375" style="18"/>
    <col min="13057" max="13089" width="2.7109375" style="18" customWidth="1"/>
    <col min="13090" max="13090" width="2.85546875" style="18" customWidth="1"/>
    <col min="13091" max="13096" width="2.7109375" style="18" customWidth="1"/>
    <col min="13097" max="13097" width="3.140625" style="18" customWidth="1"/>
    <col min="13098" max="13098" width="3.28515625" style="18" customWidth="1"/>
    <col min="13099" max="13118" width="2.7109375" style="18" customWidth="1"/>
    <col min="13119" max="13312" width="2.7109375" style="18"/>
    <col min="13313" max="13345" width="2.7109375" style="18" customWidth="1"/>
    <col min="13346" max="13346" width="2.85546875" style="18" customWidth="1"/>
    <col min="13347" max="13352" width="2.7109375" style="18" customWidth="1"/>
    <col min="13353" max="13353" width="3.140625" style="18" customWidth="1"/>
    <col min="13354" max="13354" width="3.28515625" style="18" customWidth="1"/>
    <col min="13355" max="13374" width="2.7109375" style="18" customWidth="1"/>
    <col min="13375" max="13568" width="2.7109375" style="18"/>
    <col min="13569" max="13601" width="2.7109375" style="18" customWidth="1"/>
    <col min="13602" max="13602" width="2.85546875" style="18" customWidth="1"/>
    <col min="13603" max="13608" width="2.7109375" style="18" customWidth="1"/>
    <col min="13609" max="13609" width="3.140625" style="18" customWidth="1"/>
    <col min="13610" max="13610" width="3.28515625" style="18" customWidth="1"/>
    <col min="13611" max="13630" width="2.7109375" style="18" customWidth="1"/>
    <col min="13631" max="13824" width="2.7109375" style="18"/>
    <col min="13825" max="13857" width="2.7109375" style="18" customWidth="1"/>
    <col min="13858" max="13858" width="2.85546875" style="18" customWidth="1"/>
    <col min="13859" max="13864" width="2.7109375" style="18" customWidth="1"/>
    <col min="13865" max="13865" width="3.140625" style="18" customWidth="1"/>
    <col min="13866" max="13866" width="3.28515625" style="18" customWidth="1"/>
    <col min="13867" max="13886" width="2.7109375" style="18" customWidth="1"/>
    <col min="13887" max="14080" width="2.7109375" style="18"/>
    <col min="14081" max="14113" width="2.7109375" style="18" customWidth="1"/>
    <col min="14114" max="14114" width="2.85546875" style="18" customWidth="1"/>
    <col min="14115" max="14120" width="2.7109375" style="18" customWidth="1"/>
    <col min="14121" max="14121" width="3.140625" style="18" customWidth="1"/>
    <col min="14122" max="14122" width="3.28515625" style="18" customWidth="1"/>
    <col min="14123" max="14142" width="2.7109375" style="18" customWidth="1"/>
    <col min="14143" max="14336" width="2.7109375" style="18"/>
    <col min="14337" max="14369" width="2.7109375" style="18" customWidth="1"/>
    <col min="14370" max="14370" width="2.85546875" style="18" customWidth="1"/>
    <col min="14371" max="14376" width="2.7109375" style="18" customWidth="1"/>
    <col min="14377" max="14377" width="3.140625" style="18" customWidth="1"/>
    <col min="14378" max="14378" width="3.28515625" style="18" customWidth="1"/>
    <col min="14379" max="14398" width="2.7109375" style="18" customWidth="1"/>
    <col min="14399" max="14592" width="2.7109375" style="18"/>
    <col min="14593" max="14625" width="2.7109375" style="18" customWidth="1"/>
    <col min="14626" max="14626" width="2.85546875" style="18" customWidth="1"/>
    <col min="14627" max="14632" width="2.7109375" style="18" customWidth="1"/>
    <col min="14633" max="14633" width="3.140625" style="18" customWidth="1"/>
    <col min="14634" max="14634" width="3.28515625" style="18" customWidth="1"/>
    <col min="14635" max="14654" width="2.7109375" style="18" customWidth="1"/>
    <col min="14655" max="14848" width="2.7109375" style="18"/>
    <col min="14849" max="14881" width="2.7109375" style="18" customWidth="1"/>
    <col min="14882" max="14882" width="2.85546875" style="18" customWidth="1"/>
    <col min="14883" max="14888" width="2.7109375" style="18" customWidth="1"/>
    <col min="14889" max="14889" width="3.140625" style="18" customWidth="1"/>
    <col min="14890" max="14890" width="3.28515625" style="18" customWidth="1"/>
    <col min="14891" max="14910" width="2.7109375" style="18" customWidth="1"/>
    <col min="14911" max="15104" width="2.7109375" style="18"/>
    <col min="15105" max="15137" width="2.7109375" style="18" customWidth="1"/>
    <col min="15138" max="15138" width="2.85546875" style="18" customWidth="1"/>
    <col min="15139" max="15144" width="2.7109375" style="18" customWidth="1"/>
    <col min="15145" max="15145" width="3.140625" style="18" customWidth="1"/>
    <col min="15146" max="15146" width="3.28515625" style="18" customWidth="1"/>
    <col min="15147" max="15166" width="2.7109375" style="18" customWidth="1"/>
    <col min="15167" max="15360" width="2.7109375" style="18"/>
    <col min="15361" max="15393" width="2.7109375" style="18" customWidth="1"/>
    <col min="15394" max="15394" width="2.85546875" style="18" customWidth="1"/>
    <col min="15395" max="15400" width="2.7109375" style="18" customWidth="1"/>
    <col min="15401" max="15401" width="3.140625" style="18" customWidth="1"/>
    <col min="15402" max="15402" width="3.28515625" style="18" customWidth="1"/>
    <col min="15403" max="15422" width="2.7109375" style="18" customWidth="1"/>
    <col min="15423" max="15616" width="2.7109375" style="18"/>
    <col min="15617" max="15649" width="2.7109375" style="18" customWidth="1"/>
    <col min="15650" max="15650" width="2.85546875" style="18" customWidth="1"/>
    <col min="15651" max="15656" width="2.7109375" style="18" customWidth="1"/>
    <col min="15657" max="15657" width="3.140625" style="18" customWidth="1"/>
    <col min="15658" max="15658" width="3.28515625" style="18" customWidth="1"/>
    <col min="15659" max="15678" width="2.7109375" style="18" customWidth="1"/>
    <col min="15679" max="15872" width="2.7109375" style="18"/>
    <col min="15873" max="15905" width="2.7109375" style="18" customWidth="1"/>
    <col min="15906" max="15906" width="2.85546875" style="18" customWidth="1"/>
    <col min="15907" max="15912" width="2.7109375" style="18" customWidth="1"/>
    <col min="15913" max="15913" width="3.140625" style="18" customWidth="1"/>
    <col min="15914" max="15914" width="3.28515625" style="18" customWidth="1"/>
    <col min="15915" max="15934" width="2.7109375" style="18" customWidth="1"/>
    <col min="15935" max="16128" width="2.7109375" style="18"/>
    <col min="16129" max="16161" width="2.7109375" style="18" customWidth="1"/>
    <col min="16162" max="16162" width="2.85546875" style="18" customWidth="1"/>
    <col min="16163" max="16168" width="2.7109375" style="18" customWidth="1"/>
    <col min="16169" max="16169" width="3.140625" style="18" customWidth="1"/>
    <col min="16170" max="16170" width="3.28515625" style="18" customWidth="1"/>
    <col min="16171" max="16190" width="2.7109375" style="18" customWidth="1"/>
    <col min="16191" max="16384" width="2.7109375" style="18"/>
  </cols>
  <sheetData>
    <row r="1" spans="1:62" ht="28.5" customHeight="1" x14ac:dyDescent="0.25">
      <c r="A1" s="175" t="s">
        <v>221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2" s="15" customFormat="1" ht="12.75" customHeight="1" x14ac:dyDescent="0.25">
      <c r="A2" s="14" t="s">
        <v>27</v>
      </c>
      <c r="B2" s="14"/>
      <c r="C2" s="14"/>
      <c r="D2" s="14"/>
      <c r="I2" s="14"/>
      <c r="J2" s="14"/>
      <c r="K2" s="14"/>
      <c r="AC2" s="16"/>
      <c r="AD2" s="16"/>
      <c r="AO2" s="16"/>
      <c r="AP2" s="16"/>
      <c r="AQ2" s="16"/>
      <c r="AR2" s="16"/>
      <c r="BJ2" s="17"/>
    </row>
    <row r="3" spans="1:62" ht="12.75" customHeight="1" thickBot="1" x14ac:dyDescent="0.3"/>
    <row r="4" spans="1:62" s="22" customFormat="1" ht="12.75" customHeight="1" x14ac:dyDescent="0.2">
      <c r="A4" s="176" t="s">
        <v>28</v>
      </c>
      <c r="B4" s="200"/>
      <c r="C4" s="200"/>
      <c r="D4" s="200"/>
      <c r="E4" s="201"/>
      <c r="F4" s="202"/>
      <c r="G4" s="203"/>
      <c r="H4" s="203"/>
      <c r="I4" s="203"/>
      <c r="J4" s="203"/>
      <c r="K4" s="203"/>
      <c r="L4" s="203"/>
      <c r="M4" s="203"/>
      <c r="N4" s="203"/>
      <c r="O4" s="203"/>
      <c r="P4" s="203"/>
      <c r="Q4" s="203"/>
      <c r="R4" s="203"/>
      <c r="S4" s="204"/>
      <c r="T4" s="176" t="s">
        <v>29</v>
      </c>
      <c r="U4" s="205"/>
      <c r="V4" s="205"/>
      <c r="W4" s="206"/>
      <c r="X4" s="207"/>
      <c r="Y4" s="208"/>
      <c r="Z4" s="209"/>
      <c r="AA4" s="210"/>
      <c r="AB4" s="176" t="s">
        <v>30</v>
      </c>
      <c r="AC4" s="205"/>
      <c r="AD4" s="211"/>
      <c r="AE4" s="208"/>
      <c r="AF4" s="212"/>
      <c r="AG4" s="213"/>
      <c r="AH4" s="176" t="s">
        <v>31</v>
      </c>
      <c r="AI4" s="177"/>
      <c r="AJ4" s="178"/>
      <c r="AK4" s="179"/>
      <c r="AL4" s="180"/>
      <c r="AM4" s="181"/>
      <c r="AN4" s="182" t="s">
        <v>32</v>
      </c>
      <c r="AO4" s="183"/>
      <c r="AP4" s="183"/>
      <c r="AQ4" s="183"/>
      <c r="AR4" s="183"/>
      <c r="AS4" s="183"/>
      <c r="AT4" s="184"/>
      <c r="AU4" s="188" t="str">
        <f>IF(A12=0,"",SUM(M11:P30))</f>
        <v/>
      </c>
      <c r="AV4" s="189"/>
      <c r="AW4" s="189"/>
      <c r="AX4" s="189"/>
      <c r="AY4" s="189"/>
      <c r="AZ4" s="189"/>
      <c r="BA4" s="189"/>
      <c r="BB4" s="189"/>
      <c r="BC4" s="189"/>
      <c r="BD4" s="189"/>
      <c r="BE4" s="189"/>
      <c r="BF4" s="189"/>
      <c r="BG4" s="189"/>
      <c r="BH4" s="190"/>
      <c r="BI4" s="21"/>
    </row>
    <row r="5" spans="1:62" s="22" customFormat="1" ht="12.75" customHeight="1" x14ac:dyDescent="0.2">
      <c r="A5" s="191" t="s">
        <v>33</v>
      </c>
      <c r="B5" s="192"/>
      <c r="C5" s="192"/>
      <c r="D5" s="192"/>
      <c r="E5" s="193"/>
      <c r="F5" s="194"/>
      <c r="G5" s="195"/>
      <c r="H5" s="195"/>
      <c r="I5" s="195"/>
      <c r="J5" s="195"/>
      <c r="K5" s="195"/>
      <c r="L5" s="195"/>
      <c r="M5" s="195"/>
      <c r="N5" s="195"/>
      <c r="O5" s="195"/>
      <c r="P5" s="195"/>
      <c r="Q5" s="195"/>
      <c r="R5" s="195"/>
      <c r="S5" s="196"/>
      <c r="T5" s="434" t="s">
        <v>34</v>
      </c>
      <c r="U5" s="435"/>
      <c r="V5" s="435"/>
      <c r="W5" s="435"/>
      <c r="X5" s="436"/>
      <c r="Y5" s="440"/>
      <c r="Z5" s="441"/>
      <c r="AA5" s="441"/>
      <c r="AB5" s="441"/>
      <c r="AC5" s="441"/>
      <c r="AD5" s="441"/>
      <c r="AE5" s="441"/>
      <c r="AF5" s="441"/>
      <c r="AG5" s="441"/>
      <c r="AH5" s="441"/>
      <c r="AI5" s="441"/>
      <c r="AJ5" s="441"/>
      <c r="AK5" s="441"/>
      <c r="AL5" s="441"/>
      <c r="AM5" s="442"/>
      <c r="AN5" s="185"/>
      <c r="AO5" s="186"/>
      <c r="AP5" s="186"/>
      <c r="AQ5" s="186"/>
      <c r="AR5" s="186"/>
      <c r="AS5" s="186"/>
      <c r="AT5" s="187"/>
      <c r="AU5" s="197" t="str">
        <f>IF(A12=0,"",IF(AU4&gt;=46,"Extreme",IF(AU4&gt;=40,"Very High",IF(AU4&gt;=30,"High",IF(AU4&gt;=20,"Moderate",IF(AU4&gt;=10,"Low",IF(AU4&lt;10,"Very Low")))))))</f>
        <v/>
      </c>
      <c r="AV5" s="198"/>
      <c r="AW5" s="198"/>
      <c r="AX5" s="198"/>
      <c r="AY5" s="198"/>
      <c r="AZ5" s="198"/>
      <c r="BA5" s="198"/>
      <c r="BB5" s="198"/>
      <c r="BC5" s="198"/>
      <c r="BD5" s="198"/>
      <c r="BE5" s="198"/>
      <c r="BF5" s="198"/>
      <c r="BG5" s="198"/>
      <c r="BH5" s="199"/>
      <c r="BI5" s="21"/>
    </row>
    <row r="6" spans="1:62" s="22" customFormat="1" ht="12.75" customHeight="1" x14ac:dyDescent="0.2">
      <c r="A6" s="191" t="s">
        <v>35</v>
      </c>
      <c r="B6" s="192"/>
      <c r="C6" s="192"/>
      <c r="D6" s="192"/>
      <c r="E6" s="193"/>
      <c r="F6" s="194"/>
      <c r="G6" s="195"/>
      <c r="H6" s="195"/>
      <c r="I6" s="195"/>
      <c r="J6" s="195"/>
      <c r="K6" s="195"/>
      <c r="L6" s="195"/>
      <c r="M6" s="195"/>
      <c r="N6" s="195"/>
      <c r="O6" s="195"/>
      <c r="P6" s="195"/>
      <c r="Q6" s="195"/>
      <c r="R6" s="195"/>
      <c r="S6" s="196"/>
      <c r="T6" s="437" t="s">
        <v>126</v>
      </c>
      <c r="U6" s="438"/>
      <c r="V6" s="438"/>
      <c r="W6" s="438"/>
      <c r="X6" s="439"/>
      <c r="Y6" s="443"/>
      <c r="Z6" s="444"/>
      <c r="AA6" s="444"/>
      <c r="AB6" s="444"/>
      <c r="AC6" s="444"/>
      <c r="AD6" s="444"/>
      <c r="AE6" s="444"/>
      <c r="AF6" s="444"/>
      <c r="AG6" s="444"/>
      <c r="AH6" s="444"/>
      <c r="AI6" s="444"/>
      <c r="AJ6" s="444"/>
      <c r="AK6" s="444"/>
      <c r="AL6" s="444"/>
      <c r="AM6" s="445"/>
      <c r="AN6" s="235" t="s">
        <v>36</v>
      </c>
      <c r="AO6" s="236"/>
      <c r="AP6" s="237"/>
      <c r="AQ6" s="215" t="s">
        <v>37</v>
      </c>
      <c r="AR6" s="215"/>
      <c r="AS6" s="216"/>
      <c r="AT6" s="215" t="s">
        <v>38</v>
      </c>
      <c r="AU6" s="215"/>
      <c r="AV6" s="215"/>
      <c r="AW6" s="214" t="s">
        <v>39</v>
      </c>
      <c r="AX6" s="215"/>
      <c r="AY6" s="216"/>
      <c r="AZ6" s="215" t="s">
        <v>40</v>
      </c>
      <c r="BA6" s="215"/>
      <c r="BB6" s="215"/>
      <c r="BC6" s="214" t="s">
        <v>41</v>
      </c>
      <c r="BD6" s="215"/>
      <c r="BE6" s="216"/>
      <c r="BF6" s="215" t="s">
        <v>42</v>
      </c>
      <c r="BG6" s="215"/>
      <c r="BH6" s="217"/>
      <c r="BI6" s="21"/>
    </row>
    <row r="7" spans="1:62" s="22" customFormat="1" ht="12.75" customHeight="1" thickBot="1" x14ac:dyDescent="0.25">
      <c r="A7" s="218" t="s">
        <v>43</v>
      </c>
      <c r="B7" s="219"/>
      <c r="C7" s="219"/>
      <c r="D7" s="219"/>
      <c r="E7" s="220"/>
      <c r="F7" s="221"/>
      <c r="G7" s="222"/>
      <c r="H7" s="222"/>
      <c r="I7" s="222"/>
      <c r="J7" s="222"/>
      <c r="K7" s="222"/>
      <c r="L7" s="222"/>
      <c r="M7" s="222"/>
      <c r="N7" s="222"/>
      <c r="O7" s="222"/>
      <c r="P7" s="222"/>
      <c r="Q7" s="222"/>
      <c r="R7" s="222"/>
      <c r="S7" s="223"/>
      <c r="T7" s="224"/>
      <c r="U7" s="225"/>
      <c r="V7" s="225"/>
      <c r="W7" s="225"/>
      <c r="X7" s="226"/>
      <c r="Y7" s="227"/>
      <c r="Z7" s="228"/>
      <c r="AA7" s="228"/>
      <c r="AB7" s="228"/>
      <c r="AC7" s="228"/>
      <c r="AD7" s="228"/>
      <c r="AE7" s="228"/>
      <c r="AF7" s="228"/>
      <c r="AG7" s="228"/>
      <c r="AH7" s="228"/>
      <c r="AI7" s="228"/>
      <c r="AJ7" s="228"/>
      <c r="AK7" s="228"/>
      <c r="AL7" s="228"/>
      <c r="AM7" s="229"/>
      <c r="AN7" s="238"/>
      <c r="AO7" s="239"/>
      <c r="AP7" s="240"/>
      <c r="AQ7" s="230" t="s">
        <v>44</v>
      </c>
      <c r="AR7" s="230"/>
      <c r="AS7" s="231"/>
      <c r="AT7" s="230" t="s">
        <v>45</v>
      </c>
      <c r="AU7" s="230"/>
      <c r="AV7" s="230"/>
      <c r="AW7" s="232" t="s">
        <v>46</v>
      </c>
      <c r="AX7" s="233"/>
      <c r="AY7" s="234"/>
      <c r="AZ7" s="233" t="s">
        <v>47</v>
      </c>
      <c r="BA7" s="233"/>
      <c r="BB7" s="233"/>
      <c r="BC7" s="232" t="s">
        <v>48</v>
      </c>
      <c r="BD7" s="233"/>
      <c r="BE7" s="234"/>
      <c r="BF7" s="233" t="s">
        <v>49</v>
      </c>
      <c r="BG7" s="233"/>
      <c r="BH7" s="241"/>
      <c r="BI7" s="21"/>
    </row>
    <row r="8" spans="1:62" ht="12.75" customHeight="1" thickBot="1" x14ac:dyDescent="0.3">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3">
      <c r="A9" s="242" t="s">
        <v>50</v>
      </c>
      <c r="B9" s="243"/>
      <c r="C9" s="243"/>
      <c r="D9" s="243"/>
      <c r="E9" s="244"/>
      <c r="F9" s="244"/>
      <c r="G9" s="244"/>
      <c r="H9" s="244"/>
      <c r="I9" s="244"/>
      <c r="J9" s="244"/>
      <c r="K9" s="244"/>
      <c r="L9" s="244"/>
      <c r="M9" s="244"/>
      <c r="N9" s="244"/>
      <c r="O9" s="244"/>
      <c r="P9" s="244"/>
      <c r="Q9" s="244"/>
      <c r="R9" s="244"/>
      <c r="S9" s="244"/>
      <c r="T9" s="244"/>
      <c r="U9" s="244"/>
      <c r="V9" s="244"/>
      <c r="W9" s="244"/>
      <c r="X9" s="244"/>
      <c r="Y9" s="244"/>
      <c r="Z9" s="244"/>
      <c r="AA9" s="244"/>
      <c r="AB9" s="245"/>
      <c r="AC9" s="24"/>
      <c r="AD9" s="24"/>
      <c r="AE9" s="246" t="s">
        <v>50</v>
      </c>
      <c r="AF9" s="248" t="s">
        <v>51</v>
      </c>
      <c r="AG9" s="248"/>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50"/>
    </row>
    <row r="10" spans="1:62" ht="12.75" customHeight="1" thickTop="1" x14ac:dyDescent="0.25">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47"/>
      <c r="AF10" s="125"/>
      <c r="AG10" s="31"/>
      <c r="AH10" s="31"/>
      <c r="AI10" s="31"/>
      <c r="AJ10" s="31"/>
      <c r="AK10" s="31"/>
      <c r="AL10" s="128"/>
      <c r="AM10" s="128"/>
      <c r="AN10" s="128"/>
      <c r="AO10" s="128"/>
      <c r="AP10" s="129"/>
      <c r="AQ10" s="251" t="s">
        <v>37</v>
      </c>
      <c r="AR10" s="252"/>
      <c r="AS10" s="253"/>
      <c r="AT10" s="251" t="s">
        <v>38</v>
      </c>
      <c r="AU10" s="252"/>
      <c r="AV10" s="253"/>
      <c r="AW10" s="251" t="s">
        <v>39</v>
      </c>
      <c r="AX10" s="252"/>
      <c r="AY10" s="253"/>
      <c r="AZ10" s="251" t="s">
        <v>40</v>
      </c>
      <c r="BA10" s="252"/>
      <c r="BB10" s="253"/>
      <c r="BC10" s="257" t="s">
        <v>41</v>
      </c>
      <c r="BD10" s="258"/>
      <c r="BE10" s="259"/>
      <c r="BF10" s="251" t="s">
        <v>42</v>
      </c>
      <c r="BG10" s="252"/>
      <c r="BH10" s="280"/>
      <c r="BJ10" s="18"/>
    </row>
    <row r="11" spans="1:62" ht="12.75" customHeight="1" x14ac:dyDescent="0.25">
      <c r="A11" s="282" t="s">
        <v>53</v>
      </c>
      <c r="B11" s="283"/>
      <c r="C11" s="283"/>
      <c r="D11" s="283"/>
      <c r="E11" s="284"/>
      <c r="F11" s="285" t="s">
        <v>54</v>
      </c>
      <c r="G11" s="283"/>
      <c r="H11" s="283"/>
      <c r="I11" s="286"/>
      <c r="J11" s="285" t="s">
        <v>55</v>
      </c>
      <c r="K11" s="287"/>
      <c r="L11" s="288"/>
      <c r="M11" s="285" t="s">
        <v>56</v>
      </c>
      <c r="N11" s="283"/>
      <c r="O11" s="283"/>
      <c r="P11" s="284"/>
      <c r="Q11" s="289" t="s">
        <v>57</v>
      </c>
      <c r="R11" s="290"/>
      <c r="S11" s="290"/>
      <c r="T11" s="290"/>
      <c r="U11" s="290"/>
      <c r="V11" s="291"/>
      <c r="W11" s="285" t="s">
        <v>58</v>
      </c>
      <c r="X11" s="287"/>
      <c r="Y11" s="287"/>
      <c r="Z11" s="287"/>
      <c r="AA11" s="287"/>
      <c r="AB11" s="292"/>
      <c r="AC11" s="34"/>
      <c r="AD11" s="34"/>
      <c r="AE11" s="247"/>
      <c r="AF11" s="35"/>
      <c r="AG11" s="130"/>
      <c r="AH11" s="130"/>
      <c r="AI11" s="130"/>
      <c r="AJ11" s="130"/>
      <c r="AK11" s="130"/>
      <c r="AL11" s="130"/>
      <c r="AM11" s="130"/>
      <c r="AN11" s="130"/>
      <c r="AO11" s="130"/>
      <c r="AP11" s="131"/>
      <c r="AQ11" s="254"/>
      <c r="AR11" s="255"/>
      <c r="AS11" s="256"/>
      <c r="AT11" s="254"/>
      <c r="AU11" s="255"/>
      <c r="AV11" s="256"/>
      <c r="AW11" s="254"/>
      <c r="AX11" s="255"/>
      <c r="AY11" s="256"/>
      <c r="AZ11" s="254"/>
      <c r="BA11" s="255"/>
      <c r="BB11" s="256"/>
      <c r="BC11" s="260"/>
      <c r="BD11" s="261"/>
      <c r="BE11" s="262"/>
      <c r="BF11" s="254"/>
      <c r="BG11" s="255"/>
      <c r="BH11" s="281"/>
      <c r="BJ11" s="18"/>
    </row>
    <row r="12" spans="1:62" ht="12.75" customHeight="1" thickBot="1" x14ac:dyDescent="0.25">
      <c r="A12" s="263"/>
      <c r="B12" s="264"/>
      <c r="C12" s="264"/>
      <c r="D12" s="264"/>
      <c r="E12" s="265"/>
      <c r="F12" s="266"/>
      <c r="G12" s="264"/>
      <c r="H12" s="264"/>
      <c r="I12" s="267"/>
      <c r="J12" s="268" t="str">
        <f>IF(A12=0,"",A12/F12)</f>
        <v/>
      </c>
      <c r="K12" s="269"/>
      <c r="L12" s="270"/>
      <c r="M12" s="268" t="str">
        <f>IF(A12=0,"",IF(J12&gt;2.8,10,IF(J12&gt;2.099,(J12-2.1)/0.7+8,IF(J12&gt;1.599,(J12-1.6)/0.4*1.9+6,IF(J12&gt;1.199,(J12-1.2)/0.3*1.9+4,IF(J12&gt;1.099,(J12-1.1)/0.09*1.9+2,IF(J12&gt;0.99,(J12-1)/0.1*0.9+1,0)))))))</f>
        <v/>
      </c>
      <c r="N12" s="271"/>
      <c r="O12" s="271"/>
      <c r="P12" s="272"/>
      <c r="Q12" s="273" t="str">
        <f>IF(A12=0,"",IF(M12&lt;2,"Very Low",IF(M12&lt;4,"Low",IF(M12&lt;6,"Moderate",IF(M12&lt;8,"High",IF(M12&lt;10,"Very High",IF(M12&gt;=10,"Extreme")))))))</f>
        <v/>
      </c>
      <c r="R12" s="274"/>
      <c r="S12" s="274"/>
      <c r="T12" s="274"/>
      <c r="U12" s="275"/>
      <c r="V12" s="276"/>
      <c r="W12" s="277"/>
      <c r="X12" s="278"/>
      <c r="Y12" s="278"/>
      <c r="Z12" s="278"/>
      <c r="AA12" s="278"/>
      <c r="AB12" s="279"/>
      <c r="AC12" s="38"/>
      <c r="AD12" s="38"/>
      <c r="AE12" s="247"/>
      <c r="AF12" s="301" t="s">
        <v>59</v>
      </c>
      <c r="AG12" s="302"/>
      <c r="AH12" s="302"/>
      <c r="AI12" s="302"/>
      <c r="AJ12" s="302"/>
      <c r="AK12" s="302"/>
      <c r="AL12" s="302"/>
      <c r="AM12" s="302"/>
      <c r="AN12" s="294" t="s">
        <v>55</v>
      </c>
      <c r="AO12" s="294"/>
      <c r="AP12" s="295"/>
      <c r="AQ12" s="293" t="s">
        <v>60</v>
      </c>
      <c r="AR12" s="294"/>
      <c r="AS12" s="295"/>
      <c r="AT12" s="293" t="s">
        <v>61</v>
      </c>
      <c r="AU12" s="294"/>
      <c r="AV12" s="295"/>
      <c r="AW12" s="293" t="s">
        <v>62</v>
      </c>
      <c r="AX12" s="294"/>
      <c r="AY12" s="295"/>
      <c r="AZ12" s="293" t="s">
        <v>63</v>
      </c>
      <c r="BA12" s="294"/>
      <c r="BB12" s="295"/>
      <c r="BC12" s="293" t="s">
        <v>64</v>
      </c>
      <c r="BD12" s="294"/>
      <c r="BE12" s="295"/>
      <c r="BF12" s="293" t="s">
        <v>65</v>
      </c>
      <c r="BG12" s="294"/>
      <c r="BH12" s="296"/>
      <c r="BJ12" s="18"/>
    </row>
    <row r="13" spans="1:62" ht="12.75" customHeight="1" x14ac:dyDescent="0.25">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47"/>
      <c r="AF13" s="303"/>
      <c r="AG13" s="304"/>
      <c r="AH13" s="304"/>
      <c r="AI13" s="304"/>
      <c r="AJ13" s="304"/>
      <c r="AK13" s="304"/>
      <c r="AL13" s="304"/>
      <c r="AM13" s="304"/>
      <c r="AN13" s="297" t="s">
        <v>56</v>
      </c>
      <c r="AO13" s="297"/>
      <c r="AP13" s="298"/>
      <c r="AQ13" s="299" t="s">
        <v>67</v>
      </c>
      <c r="AR13" s="297"/>
      <c r="AS13" s="298"/>
      <c r="AT13" s="299" t="s">
        <v>68</v>
      </c>
      <c r="AU13" s="297"/>
      <c r="AV13" s="298"/>
      <c r="AW13" s="299" t="s">
        <v>69</v>
      </c>
      <c r="AX13" s="297"/>
      <c r="AY13" s="298"/>
      <c r="AZ13" s="299" t="s">
        <v>70</v>
      </c>
      <c r="BA13" s="297"/>
      <c r="BB13" s="298"/>
      <c r="BC13" s="299" t="s">
        <v>71</v>
      </c>
      <c r="BD13" s="297"/>
      <c r="BE13" s="298"/>
      <c r="BF13" s="299">
        <v>10</v>
      </c>
      <c r="BG13" s="297"/>
      <c r="BH13" s="300"/>
      <c r="BJ13" s="18"/>
    </row>
    <row r="14" spans="1:62" ht="12.75" customHeight="1" x14ac:dyDescent="0.25">
      <c r="A14" s="282" t="s">
        <v>72</v>
      </c>
      <c r="B14" s="283"/>
      <c r="C14" s="283"/>
      <c r="D14" s="283"/>
      <c r="E14" s="284"/>
      <c r="F14" s="285" t="s">
        <v>53</v>
      </c>
      <c r="G14" s="283"/>
      <c r="H14" s="283"/>
      <c r="I14" s="286"/>
      <c r="J14" s="285" t="s">
        <v>55</v>
      </c>
      <c r="K14" s="287"/>
      <c r="L14" s="288"/>
      <c r="M14" s="285" t="s">
        <v>56</v>
      </c>
      <c r="N14" s="283"/>
      <c r="O14" s="283"/>
      <c r="P14" s="316"/>
      <c r="Q14" s="289" t="s">
        <v>57</v>
      </c>
      <c r="R14" s="290"/>
      <c r="S14" s="290"/>
      <c r="T14" s="290"/>
      <c r="U14" s="290"/>
      <c r="V14" s="317"/>
      <c r="W14" s="285" t="s">
        <v>58</v>
      </c>
      <c r="X14" s="287"/>
      <c r="Y14" s="287"/>
      <c r="Z14" s="287"/>
      <c r="AA14" s="287"/>
      <c r="AB14" s="292"/>
      <c r="AC14" s="34"/>
      <c r="AD14" s="34"/>
      <c r="AE14" s="247"/>
      <c r="AF14" s="301" t="s">
        <v>73</v>
      </c>
      <c r="AG14" s="302"/>
      <c r="AH14" s="302"/>
      <c r="AI14" s="302"/>
      <c r="AJ14" s="302"/>
      <c r="AK14" s="302"/>
      <c r="AL14" s="302"/>
      <c r="AM14" s="302"/>
      <c r="AN14" s="294" t="s">
        <v>55</v>
      </c>
      <c r="AO14" s="294"/>
      <c r="AP14" s="295"/>
      <c r="AQ14" s="293" t="s">
        <v>74</v>
      </c>
      <c r="AR14" s="294"/>
      <c r="AS14" s="295"/>
      <c r="AT14" s="293" t="s">
        <v>75</v>
      </c>
      <c r="AU14" s="294"/>
      <c r="AV14" s="295"/>
      <c r="AW14" s="293" t="s">
        <v>76</v>
      </c>
      <c r="AX14" s="294"/>
      <c r="AY14" s="295"/>
      <c r="AZ14" s="293" t="s">
        <v>77</v>
      </c>
      <c r="BA14" s="294"/>
      <c r="BB14" s="295"/>
      <c r="BC14" s="293" t="s">
        <v>78</v>
      </c>
      <c r="BD14" s="294"/>
      <c r="BE14" s="295"/>
      <c r="BF14" s="293" t="s">
        <v>79</v>
      </c>
      <c r="BG14" s="294"/>
      <c r="BH14" s="296"/>
      <c r="BJ14" s="18"/>
    </row>
    <row r="15" spans="1:62" ht="12.75" customHeight="1" thickBot="1" x14ac:dyDescent="0.25">
      <c r="A15" s="263"/>
      <c r="B15" s="264"/>
      <c r="C15" s="264"/>
      <c r="D15" s="264"/>
      <c r="E15" s="265"/>
      <c r="F15" s="268" t="str">
        <f>IF(A12=0,"",A12)</f>
        <v/>
      </c>
      <c r="G15" s="271"/>
      <c r="H15" s="271"/>
      <c r="I15" s="305"/>
      <c r="J15" s="268" t="str">
        <f>IF(A15=0,"",A15/F15)</f>
        <v/>
      </c>
      <c r="K15" s="269"/>
      <c r="L15" s="270"/>
      <c r="M15" s="268" t="str">
        <f>IF(A15=0,"",IF(J15&lt;0.05,10,IF(J15&lt;0.1401,9-((J15-0.05)/0.09),IF(J15&lt;0.2901,7.9-((J15-0.15)/0.14*1.9),IF(J15&lt;0.4901,5.9-((J15-0.3)/0.19*1.9),IF(J15&lt;0.8901,3.9-((J15-0.5)/0.39*1.9),IF(J15&lt;1.01,1.9-((J15-0.9)/0.1*0.9),1)))))))</f>
        <v/>
      </c>
      <c r="N15" s="271"/>
      <c r="O15" s="271"/>
      <c r="P15" s="272"/>
      <c r="Q15" s="273" t="str">
        <f>IF(A15=0,"",IF(M15&lt;2,"Very Low",IF(M15&lt;4,"Low",IF(M15&lt;6,"Moderate",IF(M15&lt;8,"High",IF(M15&lt;10,"Very High",IF(M15&gt;=10,"Extreme")))))))</f>
        <v/>
      </c>
      <c r="R15" s="274"/>
      <c r="S15" s="274"/>
      <c r="T15" s="274"/>
      <c r="U15" s="275"/>
      <c r="V15" s="276"/>
      <c r="W15" s="306"/>
      <c r="X15" s="307"/>
      <c r="Y15" s="307"/>
      <c r="Z15" s="307"/>
      <c r="AA15" s="307"/>
      <c r="AB15" s="308"/>
      <c r="AC15" s="38"/>
      <c r="AD15" s="38"/>
      <c r="AE15" s="247"/>
      <c r="AF15" s="303"/>
      <c r="AG15" s="304"/>
      <c r="AH15" s="304"/>
      <c r="AI15" s="304"/>
      <c r="AJ15" s="304"/>
      <c r="AK15" s="304"/>
      <c r="AL15" s="304"/>
      <c r="AM15" s="304"/>
      <c r="AN15" s="297" t="s">
        <v>56</v>
      </c>
      <c r="AO15" s="297"/>
      <c r="AP15" s="298"/>
      <c r="AQ15" s="299" t="s">
        <v>67</v>
      </c>
      <c r="AR15" s="297"/>
      <c r="AS15" s="298"/>
      <c r="AT15" s="299" t="s">
        <v>68</v>
      </c>
      <c r="AU15" s="297"/>
      <c r="AV15" s="298"/>
      <c r="AW15" s="299" t="s">
        <v>69</v>
      </c>
      <c r="AX15" s="297"/>
      <c r="AY15" s="298"/>
      <c r="AZ15" s="299" t="s">
        <v>70</v>
      </c>
      <c r="BA15" s="297"/>
      <c r="BB15" s="298"/>
      <c r="BC15" s="299" t="s">
        <v>71</v>
      </c>
      <c r="BD15" s="297"/>
      <c r="BE15" s="298"/>
      <c r="BF15" s="299">
        <v>10</v>
      </c>
      <c r="BG15" s="297"/>
      <c r="BH15" s="300"/>
      <c r="BJ15" s="18"/>
    </row>
    <row r="16" spans="1:62" ht="12.75" customHeight="1" x14ac:dyDescent="0.25">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47"/>
      <c r="AF16" s="301" t="s">
        <v>80</v>
      </c>
      <c r="AG16" s="302"/>
      <c r="AH16" s="302"/>
      <c r="AI16" s="302"/>
      <c r="AJ16" s="302"/>
      <c r="AK16" s="302"/>
      <c r="AL16" s="302"/>
      <c r="AM16" s="302"/>
      <c r="AN16" s="294" t="s">
        <v>55</v>
      </c>
      <c r="AO16" s="294"/>
      <c r="AP16" s="295"/>
      <c r="AQ16" s="293" t="s">
        <v>81</v>
      </c>
      <c r="AR16" s="294"/>
      <c r="AS16" s="295"/>
      <c r="AT16" s="293" t="s">
        <v>82</v>
      </c>
      <c r="AU16" s="294"/>
      <c r="AV16" s="295"/>
      <c r="AW16" s="293" t="s">
        <v>83</v>
      </c>
      <c r="AX16" s="294"/>
      <c r="AY16" s="295"/>
      <c r="AZ16" s="293" t="s">
        <v>84</v>
      </c>
      <c r="BA16" s="294"/>
      <c r="BB16" s="295"/>
      <c r="BC16" s="293" t="s">
        <v>85</v>
      </c>
      <c r="BD16" s="333"/>
      <c r="BE16" s="334"/>
      <c r="BF16" s="293" t="s">
        <v>86</v>
      </c>
      <c r="BG16" s="294"/>
      <c r="BH16" s="296"/>
      <c r="BJ16" s="18"/>
    </row>
    <row r="17" spans="1:64" ht="12.75" customHeight="1" x14ac:dyDescent="0.25">
      <c r="A17" s="318" t="s">
        <v>87</v>
      </c>
      <c r="B17" s="319"/>
      <c r="C17" s="319"/>
      <c r="D17" s="319"/>
      <c r="E17" s="320"/>
      <c r="F17" s="324" t="s">
        <v>73</v>
      </c>
      <c r="G17" s="319"/>
      <c r="H17" s="319"/>
      <c r="I17" s="320"/>
      <c r="J17" s="309" t="s">
        <v>55</v>
      </c>
      <c r="K17" s="310"/>
      <c r="L17" s="326"/>
      <c r="M17" s="309" t="s">
        <v>56</v>
      </c>
      <c r="N17" s="328"/>
      <c r="O17" s="328"/>
      <c r="P17" s="329"/>
      <c r="Q17" s="324" t="s">
        <v>57</v>
      </c>
      <c r="R17" s="319"/>
      <c r="S17" s="319"/>
      <c r="T17" s="319"/>
      <c r="U17" s="319"/>
      <c r="V17" s="320"/>
      <c r="W17" s="309" t="s">
        <v>58</v>
      </c>
      <c r="X17" s="310"/>
      <c r="Y17" s="310"/>
      <c r="Z17" s="310"/>
      <c r="AA17" s="310"/>
      <c r="AB17" s="311"/>
      <c r="AC17" s="34"/>
      <c r="AD17" s="34"/>
      <c r="AE17" s="247"/>
      <c r="AF17" s="303"/>
      <c r="AG17" s="304"/>
      <c r="AH17" s="304"/>
      <c r="AI17" s="304"/>
      <c r="AJ17" s="304"/>
      <c r="AK17" s="304"/>
      <c r="AL17" s="304"/>
      <c r="AM17" s="304"/>
      <c r="AN17" s="297" t="s">
        <v>56</v>
      </c>
      <c r="AO17" s="297"/>
      <c r="AP17" s="298"/>
      <c r="AQ17" s="299" t="s">
        <v>67</v>
      </c>
      <c r="AR17" s="297"/>
      <c r="AS17" s="298"/>
      <c r="AT17" s="299" t="s">
        <v>68</v>
      </c>
      <c r="AU17" s="297"/>
      <c r="AV17" s="298"/>
      <c r="AW17" s="299" t="s">
        <v>69</v>
      </c>
      <c r="AX17" s="297"/>
      <c r="AY17" s="298"/>
      <c r="AZ17" s="299" t="s">
        <v>70</v>
      </c>
      <c r="BA17" s="297"/>
      <c r="BB17" s="298"/>
      <c r="BC17" s="299" t="s">
        <v>71</v>
      </c>
      <c r="BD17" s="297"/>
      <c r="BE17" s="298"/>
      <c r="BF17" s="299">
        <v>10</v>
      </c>
      <c r="BG17" s="297"/>
      <c r="BH17" s="300"/>
      <c r="BJ17" s="18"/>
    </row>
    <row r="18" spans="1:64" ht="12.75" customHeight="1" x14ac:dyDescent="0.25">
      <c r="A18" s="321"/>
      <c r="B18" s="322"/>
      <c r="C18" s="322"/>
      <c r="D18" s="322"/>
      <c r="E18" s="323"/>
      <c r="F18" s="325"/>
      <c r="G18" s="322"/>
      <c r="H18" s="322"/>
      <c r="I18" s="323"/>
      <c r="J18" s="312"/>
      <c r="K18" s="313"/>
      <c r="L18" s="327"/>
      <c r="M18" s="330"/>
      <c r="N18" s="331"/>
      <c r="O18" s="331"/>
      <c r="P18" s="332"/>
      <c r="Q18" s="325"/>
      <c r="R18" s="322"/>
      <c r="S18" s="322"/>
      <c r="T18" s="322"/>
      <c r="U18" s="322"/>
      <c r="V18" s="323"/>
      <c r="W18" s="312"/>
      <c r="X18" s="313"/>
      <c r="Y18" s="313"/>
      <c r="Z18" s="313"/>
      <c r="AA18" s="313"/>
      <c r="AB18" s="314"/>
      <c r="AC18" s="34"/>
      <c r="AD18" s="34"/>
      <c r="AE18" s="247"/>
      <c r="AF18" s="301" t="s">
        <v>88</v>
      </c>
      <c r="AG18" s="302"/>
      <c r="AH18" s="302"/>
      <c r="AI18" s="302"/>
      <c r="AJ18" s="302"/>
      <c r="AK18" s="302"/>
      <c r="AL18" s="302"/>
      <c r="AM18" s="302"/>
      <c r="AN18" s="294" t="s">
        <v>55</v>
      </c>
      <c r="AO18" s="294"/>
      <c r="AP18" s="295"/>
      <c r="AQ18" s="293" t="s">
        <v>89</v>
      </c>
      <c r="AR18" s="294"/>
      <c r="AS18" s="295"/>
      <c r="AT18" s="293" t="s">
        <v>90</v>
      </c>
      <c r="AU18" s="294"/>
      <c r="AV18" s="295"/>
      <c r="AW18" s="293" t="s">
        <v>91</v>
      </c>
      <c r="AX18" s="294"/>
      <c r="AY18" s="295"/>
      <c r="AZ18" s="293" t="s">
        <v>92</v>
      </c>
      <c r="BA18" s="294"/>
      <c r="BB18" s="295"/>
      <c r="BC18" s="293" t="s">
        <v>93</v>
      </c>
      <c r="BD18" s="294"/>
      <c r="BE18" s="295"/>
      <c r="BF18" s="293" t="s">
        <v>94</v>
      </c>
      <c r="BG18" s="294"/>
      <c r="BH18" s="296"/>
      <c r="BJ18" s="18"/>
    </row>
    <row r="19" spans="1:64" ht="12.75" customHeight="1" thickBot="1" x14ac:dyDescent="0.25">
      <c r="A19" s="263"/>
      <c r="B19" s="264"/>
      <c r="C19" s="264"/>
      <c r="D19" s="264"/>
      <c r="E19" s="265"/>
      <c r="F19" s="268" t="str">
        <f>J15</f>
        <v/>
      </c>
      <c r="G19" s="271"/>
      <c r="H19" s="271"/>
      <c r="I19" s="305"/>
      <c r="J19" s="268" t="str">
        <f>IF(A19=0,"",A19*F19)</f>
        <v/>
      </c>
      <c r="K19" s="269"/>
      <c r="L19" s="270"/>
      <c r="M19" s="273" t="str">
        <f>IF(A19=0,"",IF(J19&lt;5,10,IF(J19&lt;14.01,9-(J19-5)/9,IF(J19&lt;29.01,7.9-((J19-15)/14*1.9),IF(J19&lt;54.01,5.9-((J19-30)/24*1.9),IF(J19&lt;79.01,3.9-((J19-55)/24*1.9),IF(J19&lt;100.01,1.9-((J19-80)/20*0.9),1)))))))</f>
        <v/>
      </c>
      <c r="N19" s="274"/>
      <c r="O19" s="274"/>
      <c r="P19" s="315"/>
      <c r="Q19" s="273" t="str">
        <f>IF(A19=0,"",IF(M19&lt;2,"Very Low",IF(M19&lt;4,"Low",IF(M19&lt;6,"Moderate",IF(M19&lt;8,"High",IF(M19&lt;10,"Very High",IF(M19&gt;=10,"Extreme")))))))</f>
        <v/>
      </c>
      <c r="R19" s="274"/>
      <c r="S19" s="274"/>
      <c r="T19" s="274"/>
      <c r="U19" s="275"/>
      <c r="V19" s="276"/>
      <c r="W19" s="306"/>
      <c r="X19" s="307"/>
      <c r="Y19" s="307"/>
      <c r="Z19" s="307"/>
      <c r="AA19" s="307"/>
      <c r="AB19" s="308"/>
      <c r="AC19" s="38"/>
      <c r="AD19" s="38"/>
      <c r="AE19" s="247"/>
      <c r="AF19" s="303"/>
      <c r="AG19" s="304"/>
      <c r="AH19" s="304"/>
      <c r="AI19" s="304"/>
      <c r="AJ19" s="304"/>
      <c r="AK19" s="304"/>
      <c r="AL19" s="304"/>
      <c r="AM19" s="304"/>
      <c r="AN19" s="297" t="s">
        <v>56</v>
      </c>
      <c r="AO19" s="297"/>
      <c r="AP19" s="298"/>
      <c r="AQ19" s="299" t="s">
        <v>67</v>
      </c>
      <c r="AR19" s="297"/>
      <c r="AS19" s="298"/>
      <c r="AT19" s="299" t="s">
        <v>68</v>
      </c>
      <c r="AU19" s="297"/>
      <c r="AV19" s="298"/>
      <c r="AW19" s="299" t="s">
        <v>69</v>
      </c>
      <c r="AX19" s="297"/>
      <c r="AY19" s="298"/>
      <c r="AZ19" s="299" t="s">
        <v>70</v>
      </c>
      <c r="BA19" s="297"/>
      <c r="BB19" s="298"/>
      <c r="BC19" s="299" t="s">
        <v>71</v>
      </c>
      <c r="BD19" s="297"/>
      <c r="BE19" s="298"/>
      <c r="BF19" s="299">
        <v>10</v>
      </c>
      <c r="BG19" s="297"/>
      <c r="BH19" s="300"/>
      <c r="BJ19" s="18"/>
    </row>
    <row r="20" spans="1:64" ht="12.75" customHeight="1" x14ac:dyDescent="0.25">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47"/>
      <c r="AF20" s="301" t="s">
        <v>95</v>
      </c>
      <c r="AG20" s="302"/>
      <c r="AH20" s="302"/>
      <c r="AI20" s="302"/>
      <c r="AJ20" s="302"/>
      <c r="AK20" s="302"/>
      <c r="AL20" s="302"/>
      <c r="AM20" s="302"/>
      <c r="AN20" s="294" t="s">
        <v>55</v>
      </c>
      <c r="AO20" s="294"/>
      <c r="AP20" s="295"/>
      <c r="AQ20" s="293" t="s">
        <v>81</v>
      </c>
      <c r="AR20" s="294"/>
      <c r="AS20" s="295"/>
      <c r="AT20" s="293" t="s">
        <v>82</v>
      </c>
      <c r="AU20" s="294"/>
      <c r="AV20" s="295"/>
      <c r="AW20" s="293" t="s">
        <v>83</v>
      </c>
      <c r="AX20" s="294"/>
      <c r="AY20" s="295"/>
      <c r="AZ20" s="293" t="s">
        <v>84</v>
      </c>
      <c r="BA20" s="294"/>
      <c r="BB20" s="295"/>
      <c r="BC20" s="293" t="s">
        <v>96</v>
      </c>
      <c r="BD20" s="294"/>
      <c r="BE20" s="295"/>
      <c r="BF20" s="293" t="s">
        <v>97</v>
      </c>
      <c r="BG20" s="294"/>
      <c r="BH20" s="296"/>
      <c r="BJ20" s="18"/>
    </row>
    <row r="21" spans="1:64" ht="12.75" customHeight="1" thickBot="1" x14ac:dyDescent="0.3">
      <c r="A21" s="282" t="s">
        <v>98</v>
      </c>
      <c r="B21" s="283"/>
      <c r="C21" s="283"/>
      <c r="D21" s="283"/>
      <c r="E21" s="284"/>
      <c r="F21" s="122"/>
      <c r="G21" s="127"/>
      <c r="H21" s="127"/>
      <c r="I21" s="127"/>
      <c r="J21" s="127"/>
      <c r="K21" s="127"/>
      <c r="L21" s="46"/>
      <c r="M21" s="285" t="s">
        <v>56</v>
      </c>
      <c r="N21" s="283"/>
      <c r="O21" s="283"/>
      <c r="P21" s="316"/>
      <c r="Q21" s="289" t="s">
        <v>57</v>
      </c>
      <c r="R21" s="290"/>
      <c r="S21" s="290"/>
      <c r="T21" s="290"/>
      <c r="U21" s="290"/>
      <c r="V21" s="291"/>
      <c r="W21" s="285" t="s">
        <v>58</v>
      </c>
      <c r="X21" s="287"/>
      <c r="Y21" s="287"/>
      <c r="Z21" s="287"/>
      <c r="AA21" s="287"/>
      <c r="AB21" s="292"/>
      <c r="AC21" s="34"/>
      <c r="AD21" s="34"/>
      <c r="AE21" s="247"/>
      <c r="AF21" s="343"/>
      <c r="AG21" s="344"/>
      <c r="AH21" s="344"/>
      <c r="AI21" s="344"/>
      <c r="AJ21" s="344"/>
      <c r="AK21" s="344"/>
      <c r="AL21" s="344"/>
      <c r="AM21" s="344"/>
      <c r="AN21" s="336" t="s">
        <v>56</v>
      </c>
      <c r="AO21" s="336"/>
      <c r="AP21" s="337"/>
      <c r="AQ21" s="335" t="s">
        <v>67</v>
      </c>
      <c r="AR21" s="336"/>
      <c r="AS21" s="337"/>
      <c r="AT21" s="335" t="s">
        <v>68</v>
      </c>
      <c r="AU21" s="336"/>
      <c r="AV21" s="337"/>
      <c r="AW21" s="335" t="s">
        <v>69</v>
      </c>
      <c r="AX21" s="336"/>
      <c r="AY21" s="337"/>
      <c r="AZ21" s="335" t="s">
        <v>70</v>
      </c>
      <c r="BA21" s="336"/>
      <c r="BB21" s="337"/>
      <c r="BC21" s="335" t="s">
        <v>71</v>
      </c>
      <c r="BD21" s="336"/>
      <c r="BE21" s="337"/>
      <c r="BF21" s="335">
        <v>10</v>
      </c>
      <c r="BG21" s="336"/>
      <c r="BH21" s="338"/>
      <c r="BJ21" s="18"/>
    </row>
    <row r="22" spans="1:64" ht="12.75" customHeight="1" thickBot="1" x14ac:dyDescent="0.25">
      <c r="A22" s="263"/>
      <c r="B22" s="264"/>
      <c r="C22" s="264"/>
      <c r="D22" s="264"/>
      <c r="E22" s="265"/>
      <c r="F22" s="47"/>
      <c r="G22" s="126"/>
      <c r="H22" s="126"/>
      <c r="I22" s="126"/>
      <c r="J22" s="126"/>
      <c r="K22" s="126"/>
      <c r="L22" s="49"/>
      <c r="M22" s="339" t="str">
        <f>IF(A22=0,"",IF(A22&gt;119,10,IF(A22&gt;90.99,(A22-91)/28+8,IF(A22&gt;80.99,(A22-81)/9*1.9+6,IF(A22&gt;60.99,(A22-61)/19*1.9+4,IF(A22&gt;20.99,(A22-21)/39*1.9+2,IF(A22&gt;0,(A22-0)/20*0.9+1,1)))))))</f>
        <v/>
      </c>
      <c r="N22" s="340"/>
      <c r="O22" s="340"/>
      <c r="P22" s="315"/>
      <c r="Q22" s="273" t="str">
        <f>IF(A22=0,"",IF(M22&lt;2,"Very Low",IF(M22&lt;4,"Low",IF(M22&lt;6,"Moderate",IF(M22&lt;8,"High",IF(M22&lt;10,"Very High",IF(M22&gt;=10,"Extreme")))))))</f>
        <v/>
      </c>
      <c r="R22" s="274"/>
      <c r="S22" s="274"/>
      <c r="T22" s="274"/>
      <c r="U22" s="275"/>
      <c r="V22" s="276"/>
      <c r="W22" s="306"/>
      <c r="X22" s="307"/>
      <c r="Y22" s="307"/>
      <c r="Z22" s="307"/>
      <c r="AA22" s="307"/>
      <c r="AB22" s="308"/>
      <c r="AC22" s="38"/>
      <c r="AD22" s="38"/>
      <c r="AE22" s="247"/>
      <c r="AF22" s="248" t="s">
        <v>99</v>
      </c>
      <c r="AG22" s="248"/>
      <c r="AH22" s="248"/>
      <c r="AI22" s="248"/>
      <c r="AJ22" s="248"/>
      <c r="AK22" s="248"/>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2"/>
      <c r="BJ22" s="18"/>
    </row>
    <row r="23" spans="1:64" ht="12.75" customHeight="1" x14ac:dyDescent="0.2">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2" t="s">
        <v>100</v>
      </c>
      <c r="AF23" s="354" t="s">
        <v>101</v>
      </c>
      <c r="AG23" s="355"/>
      <c r="AH23" s="356"/>
      <c r="AI23" s="356"/>
      <c r="AJ23" s="356"/>
      <c r="AK23" s="356"/>
      <c r="AL23" s="200"/>
      <c r="AM23" s="357"/>
      <c r="AN23" s="358" t="s">
        <v>102</v>
      </c>
      <c r="AO23" s="200"/>
      <c r="AP23" s="200"/>
      <c r="AQ23" s="200"/>
      <c r="AR23" s="200"/>
      <c r="AS23" s="200"/>
      <c r="AT23" s="200"/>
      <c r="AU23" s="200"/>
      <c r="AV23" s="200"/>
      <c r="AW23" s="200"/>
      <c r="AX23" s="200"/>
      <c r="AY23" s="200"/>
      <c r="AZ23" s="200"/>
      <c r="BA23" s="200"/>
      <c r="BB23" s="200"/>
      <c r="BC23" s="200"/>
      <c r="BD23" s="200"/>
      <c r="BE23" s="200"/>
      <c r="BF23" s="200"/>
      <c r="BG23" s="200"/>
      <c r="BH23" s="201"/>
      <c r="BJ23" s="18"/>
    </row>
    <row r="24" spans="1:64" ht="12.75" customHeight="1" x14ac:dyDescent="0.2">
      <c r="A24" s="318" t="s">
        <v>103</v>
      </c>
      <c r="B24" s="319"/>
      <c r="C24" s="319"/>
      <c r="D24" s="319"/>
      <c r="E24" s="320"/>
      <c r="F24" s="123"/>
      <c r="G24" s="124"/>
      <c r="H24" s="124"/>
      <c r="I24" s="52"/>
      <c r="J24" s="52"/>
      <c r="K24" s="52"/>
      <c r="L24" s="53"/>
      <c r="M24" s="309" t="s">
        <v>56</v>
      </c>
      <c r="N24" s="328"/>
      <c r="O24" s="328"/>
      <c r="P24" s="329"/>
      <c r="Q24" s="324" t="s">
        <v>57</v>
      </c>
      <c r="R24" s="319"/>
      <c r="S24" s="319"/>
      <c r="T24" s="319"/>
      <c r="U24" s="319"/>
      <c r="V24" s="320"/>
      <c r="W24" s="309" t="s">
        <v>58</v>
      </c>
      <c r="X24" s="310"/>
      <c r="Y24" s="310"/>
      <c r="Z24" s="310"/>
      <c r="AA24" s="310"/>
      <c r="AB24" s="311"/>
      <c r="AC24" s="34"/>
      <c r="AD24" s="34"/>
      <c r="AE24" s="352"/>
      <c r="AF24" s="348" t="s">
        <v>104</v>
      </c>
      <c r="AG24" s="349"/>
      <c r="AH24" s="346"/>
      <c r="AI24" s="346"/>
      <c r="AJ24" s="346"/>
      <c r="AK24" s="346"/>
      <c r="AL24" s="346"/>
      <c r="AM24" s="350"/>
      <c r="AN24" s="345" t="s">
        <v>105</v>
      </c>
      <c r="AO24" s="346"/>
      <c r="AP24" s="346"/>
      <c r="AQ24" s="346"/>
      <c r="AR24" s="346"/>
      <c r="AS24" s="346"/>
      <c r="AT24" s="346"/>
      <c r="AU24" s="346"/>
      <c r="AV24" s="346"/>
      <c r="AW24" s="346"/>
      <c r="AX24" s="346"/>
      <c r="AY24" s="346"/>
      <c r="AZ24" s="346"/>
      <c r="BA24" s="346"/>
      <c r="BB24" s="346"/>
      <c r="BC24" s="346"/>
      <c r="BD24" s="346"/>
      <c r="BE24" s="346"/>
      <c r="BF24" s="346"/>
      <c r="BG24" s="346"/>
      <c r="BH24" s="347"/>
      <c r="BJ24" s="18"/>
    </row>
    <row r="25" spans="1:64" ht="12.75" customHeight="1" x14ac:dyDescent="0.2">
      <c r="A25" s="321"/>
      <c r="B25" s="322"/>
      <c r="C25" s="322"/>
      <c r="D25" s="322"/>
      <c r="E25" s="323"/>
      <c r="F25" s="54"/>
      <c r="G25" s="55"/>
      <c r="H25" s="55"/>
      <c r="I25" s="55"/>
      <c r="J25" s="55"/>
      <c r="K25" s="55"/>
      <c r="L25" s="56"/>
      <c r="M25" s="330"/>
      <c r="N25" s="331"/>
      <c r="O25" s="331"/>
      <c r="P25" s="332"/>
      <c r="Q25" s="325"/>
      <c r="R25" s="322"/>
      <c r="S25" s="322"/>
      <c r="T25" s="322"/>
      <c r="U25" s="322"/>
      <c r="V25" s="323"/>
      <c r="W25" s="312"/>
      <c r="X25" s="313"/>
      <c r="Y25" s="313"/>
      <c r="Z25" s="313"/>
      <c r="AA25" s="313"/>
      <c r="AB25" s="314"/>
      <c r="AC25" s="34"/>
      <c r="AD25" s="34"/>
      <c r="AE25" s="352"/>
      <c r="AF25" s="348" t="s">
        <v>106</v>
      </c>
      <c r="AG25" s="349"/>
      <c r="AH25" s="287"/>
      <c r="AI25" s="287"/>
      <c r="AJ25" s="287"/>
      <c r="AK25" s="287"/>
      <c r="AL25" s="346"/>
      <c r="AM25" s="350"/>
      <c r="AN25" s="345" t="s">
        <v>107</v>
      </c>
      <c r="AO25" s="346"/>
      <c r="AP25" s="346"/>
      <c r="AQ25" s="346"/>
      <c r="AR25" s="346"/>
      <c r="AS25" s="346"/>
      <c r="AT25" s="346"/>
      <c r="AU25" s="346"/>
      <c r="AV25" s="346"/>
      <c r="AW25" s="346"/>
      <c r="AX25" s="346"/>
      <c r="AY25" s="346"/>
      <c r="AZ25" s="346"/>
      <c r="BA25" s="346"/>
      <c r="BB25" s="346"/>
      <c r="BC25" s="346"/>
      <c r="BD25" s="346"/>
      <c r="BE25" s="346"/>
      <c r="BF25" s="346"/>
      <c r="BG25" s="346"/>
      <c r="BH25" s="347"/>
      <c r="BJ25" s="18"/>
    </row>
    <row r="26" spans="1:64" ht="12.75" customHeight="1" thickBot="1" x14ac:dyDescent="0.25">
      <c r="A26" s="263"/>
      <c r="B26" s="264"/>
      <c r="C26" s="264"/>
      <c r="D26" s="264"/>
      <c r="E26" s="265"/>
      <c r="F26" s="47"/>
      <c r="G26" s="126"/>
      <c r="H26" s="126"/>
      <c r="I26" s="126"/>
      <c r="J26" s="126"/>
      <c r="K26" s="126"/>
      <c r="L26" s="49"/>
      <c r="M26" s="268" t="str">
        <f>IF(A26=0,"",IF(A26&lt;10,10,IF(A26&lt;15.01,9-((A26-10)/5),IF(A26&lt;29.01,7.9-((A26-15)/14*1.9),IF(A26&lt;54.01,5.9-((A26-30)/24*1.9),IF(A26&lt;79.01,3.9-((A26-55)/24*1.9),IF(A26&lt;100.01,1.9-((A26-80)/20*0.9),1)))))))</f>
        <v/>
      </c>
      <c r="N26" s="271"/>
      <c r="O26" s="271"/>
      <c r="P26" s="272"/>
      <c r="Q26" s="273" t="str">
        <f>IF(A26=0,"",IF(M26&lt;2,"Very Low",IF(M26&lt;4,"Low",IF(M26&lt;6,"Moderate",IF(M26&lt;8,"High",IF(M26&lt;10,"Very High",IF(M26&gt;=10,"Extreme")))))))</f>
        <v/>
      </c>
      <c r="R26" s="274"/>
      <c r="S26" s="274"/>
      <c r="T26" s="274"/>
      <c r="U26" s="275"/>
      <c r="V26" s="276"/>
      <c r="W26" s="306"/>
      <c r="X26" s="307"/>
      <c r="Y26" s="307"/>
      <c r="Z26" s="307"/>
      <c r="AA26" s="307"/>
      <c r="AB26" s="308"/>
      <c r="AC26" s="38"/>
      <c r="AD26" s="38"/>
      <c r="AE26" s="352"/>
      <c r="AF26" s="348" t="s">
        <v>108</v>
      </c>
      <c r="AG26" s="349"/>
      <c r="AH26" s="287"/>
      <c r="AI26" s="287"/>
      <c r="AJ26" s="287"/>
      <c r="AK26" s="287"/>
      <c r="AL26" s="346"/>
      <c r="AM26" s="350"/>
      <c r="AN26" s="351" t="s">
        <v>109</v>
      </c>
      <c r="AO26" s="346"/>
      <c r="AP26" s="346"/>
      <c r="AQ26" s="346"/>
      <c r="AR26" s="346"/>
      <c r="AS26" s="346"/>
      <c r="AT26" s="346"/>
      <c r="AU26" s="346"/>
      <c r="AV26" s="346"/>
      <c r="AW26" s="346"/>
      <c r="AX26" s="346"/>
      <c r="AY26" s="346"/>
      <c r="AZ26" s="346"/>
      <c r="BA26" s="346"/>
      <c r="BB26" s="346"/>
      <c r="BC26" s="346"/>
      <c r="BD26" s="346"/>
      <c r="BE26" s="346"/>
      <c r="BF26" s="346"/>
      <c r="BG26" s="346"/>
      <c r="BH26" s="347"/>
      <c r="BJ26" s="18"/>
    </row>
    <row r="27" spans="1:64" ht="12.75" customHeight="1" x14ac:dyDescent="0.2">
      <c r="A27" s="39"/>
      <c r="B27" s="40"/>
      <c r="C27" s="40"/>
      <c r="D27" s="40"/>
      <c r="E27" s="40"/>
      <c r="F27" s="57"/>
      <c r="G27" s="57"/>
      <c r="H27" s="57"/>
      <c r="I27" s="57"/>
      <c r="J27" s="57"/>
      <c r="K27" s="57"/>
      <c r="L27" s="58"/>
      <c r="M27" s="359" t="s">
        <v>110</v>
      </c>
      <c r="N27" s="360"/>
      <c r="O27" s="360"/>
      <c r="P27" s="361"/>
      <c r="Q27" s="362"/>
      <c r="R27" s="362"/>
      <c r="S27" s="362"/>
      <c r="T27" s="362"/>
      <c r="U27" s="362"/>
      <c r="V27" s="363"/>
      <c r="W27" s="285" t="s">
        <v>58</v>
      </c>
      <c r="X27" s="287"/>
      <c r="Y27" s="287"/>
      <c r="Z27" s="287"/>
      <c r="AA27" s="287"/>
      <c r="AB27" s="292"/>
      <c r="AC27" s="34"/>
      <c r="AD27" s="34"/>
      <c r="AE27" s="352"/>
      <c r="AF27" s="348" t="s">
        <v>111</v>
      </c>
      <c r="AG27" s="349"/>
      <c r="AH27" s="287"/>
      <c r="AI27" s="287"/>
      <c r="AJ27" s="287"/>
      <c r="AK27" s="287"/>
      <c r="AL27" s="346"/>
      <c r="AM27" s="350"/>
      <c r="AN27" s="351" t="s">
        <v>112</v>
      </c>
      <c r="AO27" s="346"/>
      <c r="AP27" s="346"/>
      <c r="AQ27" s="346"/>
      <c r="AR27" s="346"/>
      <c r="AS27" s="346"/>
      <c r="AT27" s="346"/>
      <c r="AU27" s="346"/>
      <c r="AV27" s="346"/>
      <c r="AW27" s="346"/>
      <c r="AX27" s="346"/>
      <c r="AY27" s="346"/>
      <c r="AZ27" s="346"/>
      <c r="BA27" s="346"/>
      <c r="BB27" s="346"/>
      <c r="BC27" s="346"/>
      <c r="BD27" s="346"/>
      <c r="BE27" s="346"/>
      <c r="BF27" s="346"/>
      <c r="BG27" s="346"/>
      <c r="BH27" s="347"/>
      <c r="BJ27" s="18"/>
    </row>
    <row r="28" spans="1:64" ht="12.75" customHeight="1" thickBot="1" x14ac:dyDescent="0.25">
      <c r="A28" s="59" t="s">
        <v>113</v>
      </c>
      <c r="B28" s="60"/>
      <c r="C28" s="60"/>
      <c r="D28" s="60"/>
      <c r="E28" s="61"/>
      <c r="F28" s="61"/>
      <c r="G28" s="61"/>
      <c r="H28" s="61"/>
      <c r="I28" s="61"/>
      <c r="J28" s="61"/>
      <c r="K28" s="61"/>
      <c r="L28" s="62"/>
      <c r="M28" s="266"/>
      <c r="N28" s="264"/>
      <c r="O28" s="264"/>
      <c r="P28" s="364"/>
      <c r="Q28" s="365"/>
      <c r="R28" s="365"/>
      <c r="S28" s="365"/>
      <c r="T28" s="365"/>
      <c r="U28" s="365"/>
      <c r="V28" s="366"/>
      <c r="W28" s="306"/>
      <c r="X28" s="307"/>
      <c r="Y28" s="307"/>
      <c r="Z28" s="307"/>
      <c r="AA28" s="307"/>
      <c r="AB28" s="308"/>
      <c r="AC28" s="38"/>
      <c r="AD28" s="38"/>
      <c r="AE28" s="352"/>
      <c r="AF28" s="348" t="s">
        <v>114</v>
      </c>
      <c r="AG28" s="349"/>
      <c r="AH28" s="287"/>
      <c r="AI28" s="287"/>
      <c r="AJ28" s="287"/>
      <c r="AK28" s="287"/>
      <c r="AL28" s="367"/>
      <c r="AM28" s="368"/>
      <c r="AN28" s="345" t="s">
        <v>115</v>
      </c>
      <c r="AO28" s="346"/>
      <c r="AP28" s="346"/>
      <c r="AQ28" s="346"/>
      <c r="AR28" s="346"/>
      <c r="AS28" s="346"/>
      <c r="AT28" s="346"/>
      <c r="AU28" s="346"/>
      <c r="AV28" s="346"/>
      <c r="AW28" s="346"/>
      <c r="AX28" s="346"/>
      <c r="AY28" s="346"/>
      <c r="AZ28" s="346"/>
      <c r="BA28" s="346"/>
      <c r="BB28" s="346"/>
      <c r="BC28" s="346"/>
      <c r="BD28" s="346"/>
      <c r="BE28" s="346"/>
      <c r="BF28" s="346"/>
      <c r="BG28" s="346"/>
      <c r="BH28" s="347"/>
      <c r="BJ28" s="18"/>
    </row>
    <row r="29" spans="1:64" ht="12.75" customHeight="1" thickBot="1" x14ac:dyDescent="0.25">
      <c r="A29" s="39"/>
      <c r="B29" s="40"/>
      <c r="C29" s="40"/>
      <c r="D29" s="40"/>
      <c r="E29" s="40"/>
      <c r="F29" s="57"/>
      <c r="G29" s="57"/>
      <c r="H29" s="57"/>
      <c r="I29" s="57"/>
      <c r="J29" s="57"/>
      <c r="K29" s="57"/>
      <c r="L29" s="58"/>
      <c r="M29" s="359" t="s">
        <v>110</v>
      </c>
      <c r="N29" s="360"/>
      <c r="O29" s="360"/>
      <c r="P29" s="396"/>
      <c r="Q29" s="397"/>
      <c r="R29" s="362"/>
      <c r="S29" s="362"/>
      <c r="T29" s="362"/>
      <c r="U29" s="398"/>
      <c r="V29" s="399"/>
      <c r="W29" s="285" t="s">
        <v>58</v>
      </c>
      <c r="X29" s="287"/>
      <c r="Y29" s="287"/>
      <c r="Z29" s="287"/>
      <c r="AA29" s="287"/>
      <c r="AB29" s="292"/>
      <c r="AC29" s="34"/>
      <c r="AD29" s="34"/>
      <c r="AE29" s="352"/>
      <c r="AF29" s="400" t="s">
        <v>116</v>
      </c>
      <c r="AG29" s="401"/>
      <c r="AH29" s="402"/>
      <c r="AI29" s="402"/>
      <c r="AJ29" s="402"/>
      <c r="AK29" s="402"/>
      <c r="AL29" s="403"/>
      <c r="AM29" s="404"/>
      <c r="AN29" s="405" t="s">
        <v>117</v>
      </c>
      <c r="AO29" s="406"/>
      <c r="AP29" s="406"/>
      <c r="AQ29" s="406"/>
      <c r="AR29" s="406"/>
      <c r="AS29" s="406"/>
      <c r="AT29" s="406"/>
      <c r="AU29" s="406"/>
      <c r="AV29" s="406"/>
      <c r="AW29" s="406"/>
      <c r="AX29" s="406"/>
      <c r="AY29" s="406"/>
      <c r="AZ29" s="406"/>
      <c r="BA29" s="406"/>
      <c r="BB29" s="406"/>
      <c r="BC29" s="406"/>
      <c r="BD29" s="406"/>
      <c r="BE29" s="406"/>
      <c r="BF29" s="406"/>
      <c r="BG29" s="406"/>
      <c r="BH29" s="407"/>
      <c r="BJ29" s="18"/>
    </row>
    <row r="30" spans="1:64" ht="12.75" customHeight="1" thickBot="1" x14ac:dyDescent="0.25">
      <c r="A30" s="63" t="s">
        <v>118</v>
      </c>
      <c r="B30" s="64"/>
      <c r="C30" s="64"/>
      <c r="D30" s="64"/>
      <c r="E30" s="65"/>
      <c r="F30" s="65"/>
      <c r="G30" s="65"/>
      <c r="H30" s="65"/>
      <c r="I30" s="65"/>
      <c r="J30" s="65"/>
      <c r="K30" s="65"/>
      <c r="L30" s="66"/>
      <c r="M30" s="408"/>
      <c r="N30" s="409"/>
      <c r="O30" s="409"/>
      <c r="P30" s="410"/>
      <c r="Q30" s="309"/>
      <c r="R30" s="328"/>
      <c r="S30" s="328"/>
      <c r="T30" s="328"/>
      <c r="U30" s="411"/>
      <c r="V30" s="412"/>
      <c r="W30" s="306"/>
      <c r="X30" s="307"/>
      <c r="Y30" s="307"/>
      <c r="Z30" s="307"/>
      <c r="AA30" s="307"/>
      <c r="AB30" s="308"/>
      <c r="AC30" s="38"/>
      <c r="AD30" s="38"/>
      <c r="AE30" s="352"/>
      <c r="AF30" s="248" t="s">
        <v>119</v>
      </c>
      <c r="AG30" s="248"/>
      <c r="AH30" s="248"/>
      <c r="AI30" s="248"/>
      <c r="AJ30" s="248"/>
      <c r="AK30" s="248"/>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2"/>
      <c r="BJ30" s="18"/>
    </row>
    <row r="31" spans="1:64" ht="12.75" customHeight="1" thickTop="1" thickBot="1" x14ac:dyDescent="0.3">
      <c r="A31" s="421" t="s">
        <v>120</v>
      </c>
      <c r="B31" s="422"/>
      <c r="C31" s="422"/>
      <c r="D31" s="422"/>
      <c r="E31" s="423"/>
      <c r="F31" s="423"/>
      <c r="G31" s="423"/>
      <c r="H31" s="423"/>
      <c r="I31" s="423"/>
      <c r="J31" s="423"/>
      <c r="K31" s="423"/>
      <c r="L31" s="423"/>
      <c r="M31" s="424" t="str">
        <f>IF(A12=0,"",SUM(M11:P30))</f>
        <v/>
      </c>
      <c r="N31" s="424"/>
      <c r="O31" s="424"/>
      <c r="P31" s="425"/>
      <c r="Q31" s="369"/>
      <c r="R31" s="369"/>
      <c r="S31" s="369"/>
      <c r="T31" s="369"/>
      <c r="U31" s="370"/>
      <c r="V31" s="370"/>
      <c r="W31" s="370"/>
      <c r="X31" s="370"/>
      <c r="Y31" s="370"/>
      <c r="Z31" s="370"/>
      <c r="AA31" s="371"/>
      <c r="AB31" s="372"/>
      <c r="AC31" s="67"/>
      <c r="AD31" s="67"/>
      <c r="AE31" s="353"/>
      <c r="AF31" s="373" t="s">
        <v>121</v>
      </c>
      <c r="AG31" s="374"/>
      <c r="AH31" s="374"/>
      <c r="AI31" s="374"/>
      <c r="AJ31" s="374"/>
      <c r="AK31" s="374"/>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75"/>
      <c r="BH31" s="376"/>
      <c r="BJ31" s="18"/>
    </row>
    <row r="32" spans="1:64" s="19" customFormat="1" ht="12.75" customHeight="1" thickBot="1" x14ac:dyDescent="0.3">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25">
      <c r="A33" s="377" t="s">
        <v>122</v>
      </c>
      <c r="B33" s="356"/>
      <c r="C33" s="356"/>
      <c r="D33" s="356"/>
      <c r="E33" s="356"/>
      <c r="F33" s="356"/>
      <c r="G33" s="356"/>
      <c r="H33" s="356"/>
      <c r="I33" s="356"/>
      <c r="J33" s="356"/>
      <c r="K33" s="356"/>
      <c r="L33" s="356"/>
      <c r="M33" s="378"/>
      <c r="N33" s="70"/>
      <c r="O33" s="20"/>
      <c r="P33" s="20"/>
      <c r="Q33" s="20"/>
      <c r="R33" s="20"/>
      <c r="S33" s="20"/>
      <c r="AH33" s="19"/>
      <c r="AO33" s="18"/>
      <c r="AP33" s="379"/>
      <c r="AQ33" s="183"/>
      <c r="AR33" s="183"/>
      <c r="AS33" s="183"/>
      <c r="AT33" s="183"/>
      <c r="AU33" s="183"/>
      <c r="AV33" s="183"/>
      <c r="AW33" s="183"/>
      <c r="AX33" s="183"/>
      <c r="AY33" s="183"/>
      <c r="AZ33" s="183"/>
      <c r="BA33" s="183"/>
      <c r="BB33" s="183"/>
      <c r="BC33" s="183"/>
      <c r="BD33" s="183"/>
      <c r="BE33" s="183"/>
      <c r="BF33" s="183"/>
      <c r="BG33" s="183"/>
      <c r="BH33" s="183"/>
      <c r="BI33" s="71"/>
    </row>
    <row r="34" spans="1:61" ht="12.75" customHeight="1" x14ac:dyDescent="0.25">
      <c r="A34" s="384" t="s">
        <v>123</v>
      </c>
      <c r="B34" s="310"/>
      <c r="C34" s="310"/>
      <c r="D34" s="326"/>
      <c r="E34" s="388" t="s">
        <v>124</v>
      </c>
      <c r="F34" s="388"/>
      <c r="G34" s="388"/>
      <c r="H34" s="389"/>
      <c r="I34" s="391" t="s">
        <v>58</v>
      </c>
      <c r="J34" s="310"/>
      <c r="K34" s="310"/>
      <c r="L34" s="310"/>
      <c r="M34" s="311"/>
      <c r="N34" s="70"/>
      <c r="O34" s="72"/>
      <c r="P34" s="20"/>
      <c r="Q34" s="20"/>
      <c r="R34" s="20"/>
      <c r="S34" s="20"/>
      <c r="AH34" s="19"/>
      <c r="AO34" s="18"/>
      <c r="AP34" s="380"/>
      <c r="AQ34" s="381"/>
      <c r="AR34" s="381"/>
      <c r="AS34" s="381"/>
      <c r="AT34" s="381"/>
      <c r="AU34" s="381"/>
      <c r="AV34" s="381"/>
      <c r="AW34" s="381"/>
      <c r="AX34" s="381"/>
      <c r="AY34" s="381"/>
      <c r="AZ34" s="381"/>
      <c r="BA34" s="381"/>
      <c r="BB34" s="381"/>
      <c r="BC34" s="381"/>
      <c r="BD34" s="381"/>
      <c r="BE34" s="381"/>
      <c r="BF34" s="381"/>
      <c r="BG34" s="381"/>
      <c r="BH34" s="381"/>
      <c r="BI34" s="71"/>
    </row>
    <row r="35" spans="1:61" ht="12.75" customHeight="1" thickBot="1" x14ac:dyDescent="0.3">
      <c r="A35" s="385"/>
      <c r="B35" s="386"/>
      <c r="C35" s="386"/>
      <c r="D35" s="387"/>
      <c r="E35" s="390"/>
      <c r="F35" s="390"/>
      <c r="G35" s="390"/>
      <c r="H35" s="390"/>
      <c r="I35" s="392"/>
      <c r="J35" s="386"/>
      <c r="K35" s="386"/>
      <c r="L35" s="386"/>
      <c r="M35" s="393"/>
      <c r="N35" s="70"/>
      <c r="O35" s="72"/>
      <c r="P35" s="20"/>
      <c r="Q35" s="20"/>
      <c r="R35" s="20"/>
      <c r="S35" s="20"/>
      <c r="T35" s="25"/>
      <c r="U35" s="25"/>
      <c r="V35" s="25"/>
      <c r="W35" s="25"/>
      <c r="X35" s="25"/>
      <c r="Y35" s="25"/>
      <c r="Z35" s="25"/>
      <c r="AH35" s="19"/>
      <c r="AO35" s="18"/>
      <c r="AP35" s="380"/>
      <c r="AQ35" s="381"/>
      <c r="AR35" s="381"/>
      <c r="AS35" s="381"/>
      <c r="AT35" s="381"/>
      <c r="AU35" s="381"/>
      <c r="AV35" s="381"/>
      <c r="AW35" s="381"/>
      <c r="AX35" s="381"/>
      <c r="AY35" s="381"/>
      <c r="AZ35" s="381"/>
      <c r="BA35" s="381"/>
      <c r="BB35" s="381"/>
      <c r="BC35" s="381"/>
      <c r="BD35" s="381"/>
      <c r="BE35" s="381"/>
      <c r="BF35" s="381"/>
      <c r="BG35" s="381"/>
      <c r="BH35" s="381"/>
      <c r="BI35" s="71"/>
    </row>
    <row r="36" spans="1:61" ht="12.75" customHeight="1" x14ac:dyDescent="0.25">
      <c r="A36" s="394"/>
      <c r="B36" s="395"/>
      <c r="C36" s="395"/>
      <c r="D36" s="395"/>
      <c r="E36" s="395"/>
      <c r="F36" s="395"/>
      <c r="G36" s="395"/>
      <c r="H36" s="395"/>
      <c r="I36" s="413"/>
      <c r="J36" s="414"/>
      <c r="K36" s="414"/>
      <c r="L36" s="414"/>
      <c r="M36" s="415"/>
      <c r="N36" s="73"/>
      <c r="O36" s="74"/>
      <c r="P36" s="74"/>
      <c r="Q36" s="74"/>
      <c r="R36" s="74"/>
      <c r="S36" s="74"/>
      <c r="AH36" s="19"/>
      <c r="AO36" s="18"/>
      <c r="AP36" s="380"/>
      <c r="AQ36" s="381"/>
      <c r="AR36" s="381"/>
      <c r="AS36" s="381"/>
      <c r="AT36" s="381"/>
      <c r="AU36" s="381"/>
      <c r="AV36" s="381"/>
      <c r="AW36" s="381"/>
      <c r="AX36" s="381"/>
      <c r="AY36" s="381"/>
      <c r="AZ36" s="381"/>
      <c r="BA36" s="381"/>
      <c r="BB36" s="381"/>
      <c r="BC36" s="381"/>
      <c r="BD36" s="381"/>
      <c r="BE36" s="381"/>
      <c r="BF36" s="381"/>
      <c r="BG36" s="381"/>
      <c r="BH36" s="381"/>
      <c r="BI36" s="71"/>
    </row>
    <row r="37" spans="1:61" ht="12.75" customHeight="1" x14ac:dyDescent="0.25">
      <c r="A37" s="416"/>
      <c r="B37" s="417"/>
      <c r="C37" s="417"/>
      <c r="D37" s="417"/>
      <c r="E37" s="417"/>
      <c r="F37" s="417"/>
      <c r="G37" s="417"/>
      <c r="H37" s="417"/>
      <c r="I37" s="418"/>
      <c r="J37" s="419"/>
      <c r="K37" s="419"/>
      <c r="L37" s="419"/>
      <c r="M37" s="420"/>
      <c r="N37" s="73"/>
      <c r="O37" s="74"/>
      <c r="P37" s="74"/>
      <c r="Q37" s="74"/>
      <c r="R37" s="74"/>
      <c r="S37" s="74"/>
      <c r="AH37" s="19"/>
      <c r="AO37" s="18"/>
      <c r="AP37" s="380"/>
      <c r="AQ37" s="381"/>
      <c r="AR37" s="381"/>
      <c r="AS37" s="381"/>
      <c r="AT37" s="381"/>
      <c r="AU37" s="381"/>
      <c r="AV37" s="381"/>
      <c r="AW37" s="381"/>
      <c r="AX37" s="381"/>
      <c r="AY37" s="381"/>
      <c r="AZ37" s="381"/>
      <c r="BA37" s="381"/>
      <c r="BB37" s="381"/>
      <c r="BC37" s="381"/>
      <c r="BD37" s="381"/>
      <c r="BE37" s="381"/>
      <c r="BF37" s="381"/>
      <c r="BG37" s="381"/>
      <c r="BH37" s="381"/>
      <c r="BI37" s="71"/>
    </row>
    <row r="38" spans="1:61" ht="12.75" customHeight="1" x14ac:dyDescent="0.25">
      <c r="A38" s="416"/>
      <c r="B38" s="417"/>
      <c r="C38" s="417"/>
      <c r="D38" s="417"/>
      <c r="E38" s="417"/>
      <c r="F38" s="417"/>
      <c r="G38" s="417"/>
      <c r="H38" s="417"/>
      <c r="I38" s="418"/>
      <c r="J38" s="419"/>
      <c r="K38" s="419"/>
      <c r="L38" s="419"/>
      <c r="M38" s="420"/>
      <c r="N38" s="73"/>
      <c r="O38" s="74"/>
      <c r="P38" s="74"/>
      <c r="Q38" s="74"/>
      <c r="R38" s="74"/>
      <c r="S38" s="74"/>
      <c r="AH38" s="19"/>
      <c r="AO38" s="18"/>
      <c r="AP38" s="380"/>
      <c r="AQ38" s="381"/>
      <c r="AR38" s="381"/>
      <c r="AS38" s="381"/>
      <c r="AT38" s="381"/>
      <c r="AU38" s="381"/>
      <c r="AV38" s="381"/>
      <c r="AW38" s="381"/>
      <c r="AX38" s="381"/>
      <c r="AY38" s="381"/>
      <c r="AZ38" s="381"/>
      <c r="BA38" s="381"/>
      <c r="BB38" s="381"/>
      <c r="BC38" s="381"/>
      <c r="BD38" s="381"/>
      <c r="BE38" s="381"/>
      <c r="BF38" s="381"/>
      <c r="BG38" s="381"/>
      <c r="BH38" s="381"/>
      <c r="BI38" s="71"/>
    </row>
    <row r="39" spans="1:61" ht="12.75" customHeight="1" x14ac:dyDescent="0.25">
      <c r="A39" s="416"/>
      <c r="B39" s="417"/>
      <c r="C39" s="417"/>
      <c r="D39" s="417"/>
      <c r="E39" s="417"/>
      <c r="F39" s="417"/>
      <c r="G39" s="417"/>
      <c r="H39" s="417"/>
      <c r="I39" s="418"/>
      <c r="J39" s="419"/>
      <c r="K39" s="419"/>
      <c r="L39" s="419"/>
      <c r="M39" s="420"/>
      <c r="N39" s="73"/>
      <c r="O39" s="74"/>
      <c r="P39" s="74"/>
      <c r="Q39" s="74"/>
      <c r="R39" s="74"/>
      <c r="S39" s="74"/>
      <c r="AH39" s="19"/>
      <c r="AO39" s="18"/>
      <c r="AP39" s="380"/>
      <c r="AQ39" s="381"/>
      <c r="AR39" s="381"/>
      <c r="AS39" s="381"/>
      <c r="AT39" s="381"/>
      <c r="AU39" s="381"/>
      <c r="AV39" s="381"/>
      <c r="AW39" s="381"/>
      <c r="AX39" s="381"/>
      <c r="AY39" s="381"/>
      <c r="AZ39" s="381"/>
      <c r="BA39" s="381"/>
      <c r="BB39" s="381"/>
      <c r="BC39" s="381"/>
      <c r="BD39" s="381"/>
      <c r="BE39" s="381"/>
      <c r="BF39" s="381"/>
      <c r="BG39" s="381"/>
      <c r="BH39" s="381"/>
      <c r="BI39" s="71"/>
    </row>
    <row r="40" spans="1:61" ht="12.75" customHeight="1" x14ac:dyDescent="0.25">
      <c r="A40" s="416"/>
      <c r="B40" s="417"/>
      <c r="C40" s="417"/>
      <c r="D40" s="417"/>
      <c r="E40" s="417"/>
      <c r="F40" s="417"/>
      <c r="G40" s="417"/>
      <c r="H40" s="417"/>
      <c r="I40" s="418"/>
      <c r="J40" s="419"/>
      <c r="K40" s="419"/>
      <c r="L40" s="419"/>
      <c r="M40" s="420"/>
      <c r="N40" s="73"/>
      <c r="O40" s="74"/>
      <c r="P40" s="74"/>
      <c r="Q40" s="74"/>
      <c r="R40" s="74"/>
      <c r="S40" s="74"/>
      <c r="AH40" s="19"/>
      <c r="AO40" s="18"/>
      <c r="AP40" s="380"/>
      <c r="AQ40" s="381"/>
      <c r="AR40" s="381"/>
      <c r="AS40" s="381"/>
      <c r="AT40" s="381"/>
      <c r="AU40" s="381"/>
      <c r="AV40" s="381"/>
      <c r="AW40" s="381"/>
      <c r="AX40" s="381"/>
      <c r="AY40" s="381"/>
      <c r="AZ40" s="381"/>
      <c r="BA40" s="381"/>
      <c r="BB40" s="381"/>
      <c r="BC40" s="381"/>
      <c r="BD40" s="381"/>
      <c r="BE40" s="381"/>
      <c r="BF40" s="381"/>
      <c r="BG40" s="381"/>
      <c r="BH40" s="381"/>
      <c r="BI40" s="71"/>
    </row>
    <row r="41" spans="1:61" ht="12.75" customHeight="1" x14ac:dyDescent="0.25">
      <c r="A41" s="416"/>
      <c r="B41" s="417"/>
      <c r="C41" s="417"/>
      <c r="D41" s="417"/>
      <c r="E41" s="417"/>
      <c r="F41" s="417"/>
      <c r="G41" s="417"/>
      <c r="H41" s="417"/>
      <c r="I41" s="418"/>
      <c r="J41" s="419"/>
      <c r="K41" s="419"/>
      <c r="L41" s="419"/>
      <c r="M41" s="420"/>
      <c r="N41" s="73"/>
      <c r="O41" s="74"/>
      <c r="P41" s="74"/>
      <c r="Q41" s="74"/>
      <c r="R41" s="74"/>
      <c r="S41" s="74"/>
      <c r="AH41" s="19"/>
      <c r="AO41" s="18"/>
      <c r="AP41" s="380"/>
      <c r="AQ41" s="381"/>
      <c r="AR41" s="381"/>
      <c r="AS41" s="381"/>
      <c r="AT41" s="381"/>
      <c r="AU41" s="381"/>
      <c r="AV41" s="381"/>
      <c r="AW41" s="381"/>
      <c r="AX41" s="381"/>
      <c r="AY41" s="381"/>
      <c r="AZ41" s="381"/>
      <c r="BA41" s="381"/>
      <c r="BB41" s="381"/>
      <c r="BC41" s="381"/>
      <c r="BD41" s="381"/>
      <c r="BE41" s="381"/>
      <c r="BF41" s="381"/>
      <c r="BG41" s="381"/>
      <c r="BH41" s="381"/>
      <c r="BI41" s="71"/>
    </row>
    <row r="42" spans="1:61" ht="12.75" customHeight="1" x14ac:dyDescent="0.25">
      <c r="A42" s="416"/>
      <c r="B42" s="417"/>
      <c r="C42" s="417"/>
      <c r="D42" s="417"/>
      <c r="E42" s="417"/>
      <c r="F42" s="417"/>
      <c r="G42" s="417"/>
      <c r="H42" s="417"/>
      <c r="I42" s="418"/>
      <c r="J42" s="419"/>
      <c r="K42" s="419"/>
      <c r="L42" s="419"/>
      <c r="M42" s="420"/>
      <c r="N42" s="73"/>
      <c r="O42" s="74"/>
      <c r="P42" s="74"/>
      <c r="Q42" s="74"/>
      <c r="R42" s="74"/>
      <c r="S42" s="74"/>
      <c r="AH42" s="19"/>
      <c r="AO42" s="18"/>
      <c r="AP42" s="380"/>
      <c r="AQ42" s="381"/>
      <c r="AR42" s="381"/>
      <c r="AS42" s="381"/>
      <c r="AT42" s="381"/>
      <c r="AU42" s="381"/>
      <c r="AV42" s="381"/>
      <c r="AW42" s="381"/>
      <c r="AX42" s="381"/>
      <c r="AY42" s="381"/>
      <c r="AZ42" s="381"/>
      <c r="BA42" s="381"/>
      <c r="BB42" s="381"/>
      <c r="BC42" s="381"/>
      <c r="BD42" s="381"/>
      <c r="BE42" s="381"/>
      <c r="BF42" s="381"/>
      <c r="BG42" s="381"/>
      <c r="BH42" s="381"/>
      <c r="BI42" s="71"/>
    </row>
    <row r="43" spans="1:61" ht="12.75" customHeight="1" x14ac:dyDescent="0.25">
      <c r="A43" s="429"/>
      <c r="B43" s="426"/>
      <c r="C43" s="426"/>
      <c r="D43" s="427"/>
      <c r="E43" s="418"/>
      <c r="F43" s="426"/>
      <c r="G43" s="426"/>
      <c r="H43" s="427"/>
      <c r="I43" s="418"/>
      <c r="J43" s="426"/>
      <c r="K43" s="426"/>
      <c r="L43" s="426"/>
      <c r="M43" s="428"/>
      <c r="N43" s="73"/>
      <c r="O43" s="74"/>
      <c r="P43" s="74"/>
      <c r="Q43" s="74"/>
      <c r="R43" s="74"/>
      <c r="S43" s="74"/>
      <c r="AH43" s="19"/>
      <c r="AO43" s="18"/>
      <c r="AP43" s="380"/>
      <c r="AQ43" s="381"/>
      <c r="AR43" s="381"/>
      <c r="AS43" s="381"/>
      <c r="AT43" s="381"/>
      <c r="AU43" s="381"/>
      <c r="AV43" s="381"/>
      <c r="AW43" s="381"/>
      <c r="AX43" s="381"/>
      <c r="AY43" s="381"/>
      <c r="AZ43" s="381"/>
      <c r="BA43" s="381"/>
      <c r="BB43" s="381"/>
      <c r="BC43" s="381"/>
      <c r="BD43" s="381"/>
      <c r="BE43" s="381"/>
      <c r="BF43" s="381"/>
      <c r="BG43" s="381"/>
      <c r="BH43" s="381"/>
      <c r="BI43" s="71"/>
    </row>
    <row r="44" spans="1:61" ht="12.75" customHeight="1" x14ac:dyDescent="0.25">
      <c r="A44" s="429"/>
      <c r="B44" s="426"/>
      <c r="C44" s="426"/>
      <c r="D44" s="427"/>
      <c r="E44" s="418"/>
      <c r="F44" s="426"/>
      <c r="G44" s="426"/>
      <c r="H44" s="427"/>
      <c r="I44" s="418"/>
      <c r="J44" s="426"/>
      <c r="K44" s="426"/>
      <c r="L44" s="426"/>
      <c r="M44" s="428"/>
      <c r="N44" s="73"/>
      <c r="O44" s="74"/>
      <c r="P44" s="74"/>
      <c r="Q44" s="74"/>
      <c r="R44" s="74"/>
      <c r="S44" s="74"/>
      <c r="AH44" s="19"/>
      <c r="AO44" s="18"/>
      <c r="AP44" s="380"/>
      <c r="AQ44" s="381"/>
      <c r="AR44" s="381"/>
      <c r="AS44" s="381"/>
      <c r="AT44" s="381"/>
      <c r="AU44" s="381"/>
      <c r="AV44" s="381"/>
      <c r="AW44" s="381"/>
      <c r="AX44" s="381"/>
      <c r="AY44" s="381"/>
      <c r="AZ44" s="381"/>
      <c r="BA44" s="381"/>
      <c r="BB44" s="381"/>
      <c r="BC44" s="381"/>
      <c r="BD44" s="381"/>
      <c r="BE44" s="381"/>
      <c r="BF44" s="381"/>
      <c r="BG44" s="381"/>
      <c r="BH44" s="381"/>
      <c r="BI44" s="71"/>
    </row>
    <row r="45" spans="1:61" ht="12.75" customHeight="1" x14ac:dyDescent="0.25">
      <c r="A45" s="429"/>
      <c r="B45" s="426"/>
      <c r="C45" s="426"/>
      <c r="D45" s="427"/>
      <c r="E45" s="418"/>
      <c r="F45" s="426"/>
      <c r="G45" s="426"/>
      <c r="H45" s="427"/>
      <c r="I45" s="418"/>
      <c r="J45" s="426"/>
      <c r="K45" s="426"/>
      <c r="L45" s="426"/>
      <c r="M45" s="428"/>
      <c r="N45" s="73"/>
      <c r="O45" s="74"/>
      <c r="P45" s="74"/>
      <c r="Q45" s="74"/>
      <c r="R45" s="74"/>
      <c r="S45" s="74"/>
      <c r="AH45" s="19"/>
      <c r="AO45" s="18"/>
      <c r="AP45" s="380"/>
      <c r="AQ45" s="381"/>
      <c r="AR45" s="381"/>
      <c r="AS45" s="381"/>
      <c r="AT45" s="381"/>
      <c r="AU45" s="381"/>
      <c r="AV45" s="381"/>
      <c r="AW45" s="381"/>
      <c r="AX45" s="381"/>
      <c r="AY45" s="381"/>
      <c r="AZ45" s="381"/>
      <c r="BA45" s="381"/>
      <c r="BB45" s="381"/>
      <c r="BC45" s="381"/>
      <c r="BD45" s="381"/>
      <c r="BE45" s="381"/>
      <c r="BF45" s="381"/>
      <c r="BG45" s="381"/>
      <c r="BH45" s="381"/>
      <c r="BI45" s="71"/>
    </row>
    <row r="46" spans="1:61" ht="12.75" customHeight="1" x14ac:dyDescent="0.25">
      <c r="A46" s="429"/>
      <c r="B46" s="426"/>
      <c r="C46" s="426"/>
      <c r="D46" s="427"/>
      <c r="E46" s="418"/>
      <c r="F46" s="426"/>
      <c r="G46" s="426"/>
      <c r="H46" s="427"/>
      <c r="I46" s="418"/>
      <c r="J46" s="426"/>
      <c r="K46" s="426"/>
      <c r="L46" s="426"/>
      <c r="M46" s="428"/>
      <c r="N46" s="73"/>
      <c r="O46" s="74"/>
      <c r="P46" s="74"/>
      <c r="Q46" s="74"/>
      <c r="R46" s="74"/>
      <c r="S46" s="74"/>
      <c r="AH46" s="19"/>
      <c r="AO46" s="18"/>
      <c r="AP46" s="380"/>
      <c r="AQ46" s="381"/>
      <c r="AR46" s="381"/>
      <c r="AS46" s="381"/>
      <c r="AT46" s="381"/>
      <c r="AU46" s="381"/>
      <c r="AV46" s="381"/>
      <c r="AW46" s="381"/>
      <c r="AX46" s="381"/>
      <c r="AY46" s="381"/>
      <c r="AZ46" s="381"/>
      <c r="BA46" s="381"/>
      <c r="BB46" s="381"/>
      <c r="BC46" s="381"/>
      <c r="BD46" s="381"/>
      <c r="BE46" s="381"/>
      <c r="BF46" s="381"/>
      <c r="BG46" s="381"/>
      <c r="BH46" s="381"/>
      <c r="BI46" s="71"/>
    </row>
    <row r="47" spans="1:61" ht="12.75" customHeight="1" x14ac:dyDescent="0.25">
      <c r="A47" s="429"/>
      <c r="B47" s="426"/>
      <c r="C47" s="426"/>
      <c r="D47" s="427"/>
      <c r="E47" s="418"/>
      <c r="F47" s="426"/>
      <c r="G47" s="426"/>
      <c r="H47" s="427"/>
      <c r="I47" s="418"/>
      <c r="J47" s="426"/>
      <c r="K47" s="426"/>
      <c r="L47" s="426"/>
      <c r="M47" s="428"/>
      <c r="N47" s="73"/>
      <c r="O47" s="74"/>
      <c r="P47" s="74"/>
      <c r="Q47" s="74"/>
      <c r="R47" s="74"/>
      <c r="S47" s="74"/>
      <c r="AH47" s="19"/>
      <c r="AO47" s="18"/>
      <c r="AP47" s="380"/>
      <c r="AQ47" s="381"/>
      <c r="AR47" s="381"/>
      <c r="AS47" s="381"/>
      <c r="AT47" s="381"/>
      <c r="AU47" s="381"/>
      <c r="AV47" s="381"/>
      <c r="AW47" s="381"/>
      <c r="AX47" s="381"/>
      <c r="AY47" s="381"/>
      <c r="AZ47" s="381"/>
      <c r="BA47" s="381"/>
      <c r="BB47" s="381"/>
      <c r="BC47" s="381"/>
      <c r="BD47" s="381"/>
      <c r="BE47" s="381"/>
      <c r="BF47" s="381"/>
      <c r="BG47" s="381"/>
      <c r="BH47" s="381"/>
      <c r="BI47" s="71"/>
    </row>
    <row r="48" spans="1:61" ht="12.75" customHeight="1" x14ac:dyDescent="0.25">
      <c r="A48" s="429"/>
      <c r="B48" s="426"/>
      <c r="C48" s="426"/>
      <c r="D48" s="427"/>
      <c r="E48" s="418"/>
      <c r="F48" s="426"/>
      <c r="G48" s="426"/>
      <c r="H48" s="427"/>
      <c r="I48" s="418"/>
      <c r="J48" s="426"/>
      <c r="K48" s="426"/>
      <c r="L48" s="426"/>
      <c r="M48" s="428"/>
      <c r="N48" s="73"/>
      <c r="O48" s="74"/>
      <c r="P48" s="74"/>
      <c r="Q48" s="74"/>
      <c r="R48" s="74"/>
      <c r="S48" s="74"/>
      <c r="AH48" s="19"/>
      <c r="AO48" s="18"/>
      <c r="AP48" s="380"/>
      <c r="AQ48" s="381"/>
      <c r="AR48" s="381"/>
      <c r="AS48" s="381"/>
      <c r="AT48" s="381"/>
      <c r="AU48" s="381"/>
      <c r="AV48" s="381"/>
      <c r="AW48" s="381"/>
      <c r="AX48" s="381"/>
      <c r="AY48" s="381"/>
      <c r="AZ48" s="381"/>
      <c r="BA48" s="381"/>
      <c r="BB48" s="381"/>
      <c r="BC48" s="381"/>
      <c r="BD48" s="381"/>
      <c r="BE48" s="381"/>
      <c r="BF48" s="381"/>
      <c r="BG48" s="381"/>
      <c r="BH48" s="381"/>
      <c r="BI48" s="71"/>
    </row>
    <row r="49" spans="1:61" ht="12.75" customHeight="1" x14ac:dyDescent="0.25">
      <c r="A49" s="429"/>
      <c r="B49" s="426"/>
      <c r="C49" s="426"/>
      <c r="D49" s="427"/>
      <c r="E49" s="418"/>
      <c r="F49" s="426"/>
      <c r="G49" s="426"/>
      <c r="H49" s="427"/>
      <c r="I49" s="418"/>
      <c r="J49" s="426"/>
      <c r="K49" s="426"/>
      <c r="L49" s="426"/>
      <c r="M49" s="428"/>
      <c r="N49" s="73"/>
      <c r="O49" s="74"/>
      <c r="P49" s="74"/>
      <c r="Q49" s="74"/>
      <c r="R49" s="74"/>
      <c r="S49" s="74"/>
      <c r="AH49" s="19"/>
      <c r="AO49" s="18"/>
      <c r="AP49" s="380"/>
      <c r="AQ49" s="381"/>
      <c r="AR49" s="381"/>
      <c r="AS49" s="381"/>
      <c r="AT49" s="381"/>
      <c r="AU49" s="381"/>
      <c r="AV49" s="381"/>
      <c r="AW49" s="381"/>
      <c r="AX49" s="381"/>
      <c r="AY49" s="381"/>
      <c r="AZ49" s="381"/>
      <c r="BA49" s="381"/>
      <c r="BB49" s="381"/>
      <c r="BC49" s="381"/>
      <c r="BD49" s="381"/>
      <c r="BE49" s="381"/>
      <c r="BF49" s="381"/>
      <c r="BG49" s="381"/>
      <c r="BH49" s="381"/>
      <c r="BI49" s="71"/>
    </row>
    <row r="50" spans="1:61" ht="12.75" customHeight="1" thickBot="1" x14ac:dyDescent="0.3">
      <c r="A50" s="429"/>
      <c r="B50" s="426"/>
      <c r="C50" s="426"/>
      <c r="D50" s="427"/>
      <c r="E50" s="418"/>
      <c r="F50" s="426"/>
      <c r="G50" s="426"/>
      <c r="H50" s="427"/>
      <c r="I50" s="418"/>
      <c r="J50" s="426"/>
      <c r="K50" s="426"/>
      <c r="L50" s="426"/>
      <c r="M50" s="428"/>
      <c r="N50" s="73"/>
      <c r="O50" s="74"/>
      <c r="P50" s="74"/>
      <c r="Q50" s="74"/>
      <c r="R50" s="74"/>
      <c r="S50" s="74"/>
      <c r="AH50" s="19"/>
      <c r="AO50" s="18"/>
      <c r="AP50" s="380"/>
      <c r="AQ50" s="381"/>
      <c r="AR50" s="381"/>
      <c r="AS50" s="381"/>
      <c r="AT50" s="381"/>
      <c r="AU50" s="381"/>
      <c r="AV50" s="381"/>
      <c r="AW50" s="381"/>
      <c r="AX50" s="381"/>
      <c r="AY50" s="381"/>
      <c r="AZ50" s="381"/>
      <c r="BA50" s="381"/>
      <c r="BB50" s="381"/>
      <c r="BC50" s="381"/>
      <c r="BD50" s="381"/>
      <c r="BE50" s="381"/>
      <c r="BF50" s="381"/>
      <c r="BG50" s="381"/>
      <c r="BH50" s="381"/>
      <c r="BI50" s="71"/>
    </row>
    <row r="51" spans="1:61" ht="12.75" customHeight="1" x14ac:dyDescent="0.25">
      <c r="A51" s="446" t="s">
        <v>125</v>
      </c>
      <c r="B51" s="414"/>
      <c r="C51" s="414"/>
      <c r="D51" s="414"/>
      <c r="E51" s="414"/>
      <c r="F51" s="414"/>
      <c r="G51" s="414"/>
      <c r="H51" s="414"/>
      <c r="I51" s="414"/>
      <c r="J51" s="414"/>
      <c r="K51" s="414"/>
      <c r="L51" s="414"/>
      <c r="M51" s="415"/>
      <c r="N51" s="70"/>
      <c r="O51" s="20"/>
      <c r="P51" s="20"/>
      <c r="Q51" s="20"/>
      <c r="R51" s="20"/>
      <c r="S51" s="20"/>
      <c r="AH51" s="19"/>
      <c r="AO51" s="18"/>
      <c r="AP51" s="380"/>
      <c r="AQ51" s="381"/>
      <c r="AR51" s="381"/>
      <c r="AS51" s="381"/>
      <c r="AT51" s="381"/>
      <c r="AU51" s="381"/>
      <c r="AV51" s="381"/>
      <c r="AW51" s="381"/>
      <c r="AX51" s="381"/>
      <c r="AY51" s="381"/>
      <c r="AZ51" s="381"/>
      <c r="BA51" s="381"/>
      <c r="BB51" s="381"/>
      <c r="BC51" s="381"/>
      <c r="BD51" s="381"/>
      <c r="BE51" s="381"/>
      <c r="BF51" s="381"/>
      <c r="BG51" s="381"/>
      <c r="BH51" s="381"/>
      <c r="BI51" s="71"/>
    </row>
    <row r="52" spans="1:61" ht="12.75" customHeight="1" x14ac:dyDescent="0.25">
      <c r="A52" s="384" t="s">
        <v>123</v>
      </c>
      <c r="B52" s="447"/>
      <c r="C52" s="447"/>
      <c r="D52" s="448"/>
      <c r="E52" s="452" t="s">
        <v>124</v>
      </c>
      <c r="F52" s="453"/>
      <c r="G52" s="453"/>
      <c r="H52" s="454"/>
      <c r="I52" s="391" t="s">
        <v>58</v>
      </c>
      <c r="J52" s="447"/>
      <c r="K52" s="447"/>
      <c r="L52" s="447"/>
      <c r="M52" s="458"/>
      <c r="N52" s="70"/>
      <c r="O52" s="20"/>
      <c r="P52" s="20"/>
      <c r="Q52" s="20"/>
      <c r="R52" s="20"/>
      <c r="S52" s="20"/>
      <c r="AH52" s="19"/>
      <c r="AO52" s="18"/>
      <c r="AP52" s="380"/>
      <c r="AQ52" s="381"/>
      <c r="AR52" s="381"/>
      <c r="AS52" s="381"/>
      <c r="AT52" s="381"/>
      <c r="AU52" s="381"/>
      <c r="AV52" s="381"/>
      <c r="AW52" s="381"/>
      <c r="AX52" s="381"/>
      <c r="AY52" s="381"/>
      <c r="AZ52" s="381"/>
      <c r="BA52" s="381"/>
      <c r="BB52" s="381"/>
      <c r="BC52" s="381"/>
      <c r="BD52" s="381"/>
      <c r="BE52" s="381"/>
      <c r="BF52" s="381"/>
      <c r="BG52" s="381"/>
      <c r="BH52" s="381"/>
      <c r="BI52" s="71"/>
    </row>
    <row r="53" spans="1:61" ht="12.75" customHeight="1" thickBot="1" x14ac:dyDescent="0.3">
      <c r="A53" s="449"/>
      <c r="B53" s="450"/>
      <c r="C53" s="450"/>
      <c r="D53" s="451"/>
      <c r="E53" s="455"/>
      <c r="F53" s="456"/>
      <c r="G53" s="456"/>
      <c r="H53" s="457"/>
      <c r="I53" s="459"/>
      <c r="J53" s="450"/>
      <c r="K53" s="450"/>
      <c r="L53" s="450"/>
      <c r="M53" s="460"/>
      <c r="N53" s="70"/>
      <c r="O53" s="20"/>
      <c r="P53" s="20"/>
      <c r="Q53" s="20"/>
      <c r="R53" s="20"/>
      <c r="S53" s="20"/>
      <c r="AH53" s="19"/>
      <c r="AO53" s="18"/>
      <c r="AP53" s="380"/>
      <c r="AQ53" s="381"/>
      <c r="AR53" s="381"/>
      <c r="AS53" s="381"/>
      <c r="AT53" s="381"/>
      <c r="AU53" s="381"/>
      <c r="AV53" s="381"/>
      <c r="AW53" s="381"/>
      <c r="AX53" s="381"/>
      <c r="AY53" s="381"/>
      <c r="AZ53" s="381"/>
      <c r="BA53" s="381"/>
      <c r="BB53" s="381"/>
      <c r="BC53" s="381"/>
      <c r="BD53" s="381"/>
      <c r="BE53" s="381"/>
      <c r="BF53" s="381"/>
      <c r="BG53" s="381"/>
      <c r="BH53" s="381"/>
      <c r="BI53" s="71"/>
    </row>
    <row r="54" spans="1:61" ht="12.75" customHeight="1" x14ac:dyDescent="0.25">
      <c r="A54" s="461"/>
      <c r="B54" s="461"/>
      <c r="C54" s="461"/>
      <c r="D54" s="461"/>
      <c r="E54" s="461"/>
      <c r="F54" s="461"/>
      <c r="G54" s="461"/>
      <c r="H54" s="461"/>
      <c r="I54" s="358"/>
      <c r="J54" s="462"/>
      <c r="K54" s="462"/>
      <c r="L54" s="462"/>
      <c r="M54" s="463"/>
      <c r="N54" s="73"/>
      <c r="O54" s="74"/>
      <c r="P54" s="74"/>
      <c r="Q54" s="74"/>
      <c r="R54" s="74"/>
      <c r="S54" s="74"/>
      <c r="AH54" s="19"/>
      <c r="AO54" s="18"/>
      <c r="AP54" s="380"/>
      <c r="AQ54" s="381"/>
      <c r="AR54" s="381"/>
      <c r="AS54" s="381"/>
      <c r="AT54" s="381"/>
      <c r="AU54" s="381"/>
      <c r="AV54" s="381"/>
      <c r="AW54" s="381"/>
      <c r="AX54" s="381"/>
      <c r="AY54" s="381"/>
      <c r="AZ54" s="381"/>
      <c r="BA54" s="381"/>
      <c r="BB54" s="381"/>
      <c r="BC54" s="381"/>
      <c r="BD54" s="381"/>
      <c r="BE54" s="381"/>
      <c r="BF54" s="381"/>
      <c r="BG54" s="381"/>
      <c r="BH54" s="381"/>
      <c r="BI54" s="71"/>
    </row>
    <row r="55" spans="1:61" ht="12.75" customHeight="1" thickBot="1" x14ac:dyDescent="0.3">
      <c r="A55" s="430"/>
      <c r="B55" s="430"/>
      <c r="C55" s="430"/>
      <c r="D55" s="430"/>
      <c r="E55" s="430"/>
      <c r="F55" s="430"/>
      <c r="G55" s="430"/>
      <c r="H55" s="430"/>
      <c r="I55" s="431"/>
      <c r="J55" s="432"/>
      <c r="K55" s="432"/>
      <c r="L55" s="432"/>
      <c r="M55" s="433"/>
      <c r="N55" s="73"/>
      <c r="O55" s="74"/>
      <c r="P55" s="74"/>
      <c r="Q55" s="74"/>
      <c r="R55" s="74"/>
      <c r="S55" s="74"/>
      <c r="AH55" s="19"/>
      <c r="AO55" s="18"/>
      <c r="AP55" s="382"/>
      <c r="AQ55" s="383"/>
      <c r="AR55" s="383"/>
      <c r="AS55" s="383"/>
      <c r="AT55" s="383"/>
      <c r="AU55" s="383"/>
      <c r="AV55" s="383"/>
      <c r="AW55" s="383"/>
      <c r="AX55" s="383"/>
      <c r="AY55" s="383"/>
      <c r="AZ55" s="383"/>
      <c r="BA55" s="383"/>
      <c r="BB55" s="383"/>
      <c r="BC55" s="383"/>
      <c r="BD55" s="383"/>
      <c r="BE55" s="383"/>
      <c r="BF55" s="383"/>
      <c r="BG55" s="383"/>
      <c r="BH55" s="383"/>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U54"/>
  <sheetViews>
    <sheetView showGridLines="0" zoomScale="125" workbookViewId="0">
      <selection activeCell="H27" sqref="H27"/>
    </sheetView>
  </sheetViews>
  <sheetFormatPr defaultRowHeight="12.75" x14ac:dyDescent="0.2"/>
  <cols>
    <col min="1" max="1" width="7" style="82" customWidth="1"/>
    <col min="2" max="2" width="6.7109375" style="82" customWidth="1"/>
    <col min="3" max="10" width="9.7109375" style="82" customWidth="1"/>
    <col min="11" max="11" width="3.140625" style="82" customWidth="1"/>
    <col min="12" max="15" width="8" style="82" customWidth="1"/>
    <col min="16" max="16384" width="9.140625" style="82"/>
  </cols>
  <sheetData>
    <row r="1" spans="1:21" ht="32.25" customHeight="1" thickBot="1" x14ac:dyDescent="0.25">
      <c r="A1" s="540" t="s">
        <v>221</v>
      </c>
      <c r="B1" s="541"/>
      <c r="C1" s="541"/>
      <c r="D1" s="541"/>
      <c r="E1" s="541"/>
      <c r="F1" s="541"/>
      <c r="G1" s="541"/>
      <c r="H1" s="541"/>
      <c r="I1" s="541"/>
      <c r="J1" s="541"/>
    </row>
    <row r="2" spans="1:21" ht="18" customHeight="1" x14ac:dyDescent="0.25">
      <c r="A2" s="469" t="s">
        <v>128</v>
      </c>
      <c r="B2" s="470"/>
      <c r="C2" s="470"/>
      <c r="D2" s="470"/>
      <c r="E2" s="470"/>
      <c r="F2" s="470"/>
      <c r="G2" s="470"/>
      <c r="H2" s="470"/>
      <c r="I2" s="470"/>
      <c r="J2" s="471"/>
      <c r="L2" s="472" t="s">
        <v>129</v>
      </c>
      <c r="M2" s="473"/>
      <c r="N2" s="473"/>
      <c r="O2" s="474"/>
    </row>
    <row r="3" spans="1:21" ht="17.100000000000001" customHeight="1" x14ac:dyDescent="0.25">
      <c r="A3" s="83" t="s">
        <v>130</v>
      </c>
      <c r="B3" s="481"/>
      <c r="C3" s="481"/>
      <c r="D3" s="481"/>
      <c r="E3" s="481"/>
      <c r="F3" s="84" t="s">
        <v>35</v>
      </c>
      <c r="G3" s="481"/>
      <c r="H3" s="481"/>
      <c r="I3" s="481"/>
      <c r="J3" s="482"/>
      <c r="L3" s="475"/>
      <c r="M3" s="476"/>
      <c r="N3" s="476"/>
      <c r="O3" s="477"/>
    </row>
    <row r="4" spans="1:21" ht="17.100000000000001" customHeight="1" x14ac:dyDescent="0.25">
      <c r="A4" s="85" t="s">
        <v>131</v>
      </c>
      <c r="B4" s="481"/>
      <c r="C4" s="481"/>
      <c r="D4" s="481"/>
      <c r="E4" s="86"/>
      <c r="F4" s="84" t="s">
        <v>132</v>
      </c>
      <c r="G4" s="132"/>
      <c r="H4" s="87"/>
      <c r="I4" s="84" t="s">
        <v>133</v>
      </c>
      <c r="J4" s="133"/>
      <c r="L4" s="475"/>
      <c r="M4" s="476"/>
      <c r="N4" s="476"/>
      <c r="O4" s="477"/>
    </row>
    <row r="5" spans="1:21" ht="17.100000000000001" customHeight="1" thickBot="1" x14ac:dyDescent="0.3">
      <c r="A5" s="88" t="s">
        <v>134</v>
      </c>
      <c r="B5" s="89"/>
      <c r="C5" s="483"/>
      <c r="D5" s="483"/>
      <c r="E5" s="483"/>
      <c r="F5" s="483"/>
      <c r="G5" s="483"/>
      <c r="H5" s="483"/>
      <c r="I5" s="90" t="s">
        <v>43</v>
      </c>
      <c r="J5" s="91"/>
      <c r="L5" s="478"/>
      <c r="M5" s="479"/>
      <c r="N5" s="479"/>
      <c r="O5" s="480"/>
    </row>
    <row r="6" spans="1:21" ht="15" customHeight="1" thickTop="1" x14ac:dyDescent="0.2">
      <c r="A6" s="484" t="s">
        <v>135</v>
      </c>
      <c r="B6" s="485"/>
      <c r="C6" s="485"/>
      <c r="D6" s="485"/>
      <c r="E6" s="485"/>
      <c r="F6" s="485"/>
      <c r="G6" s="485"/>
      <c r="H6" s="485"/>
      <c r="I6" s="485"/>
      <c r="J6" s="486"/>
    </row>
    <row r="7" spans="1:21" ht="15.95" customHeight="1" x14ac:dyDescent="0.25">
      <c r="A7" s="487" t="s">
        <v>136</v>
      </c>
      <c r="B7" s="488"/>
      <c r="C7" s="488"/>
      <c r="D7" s="488"/>
      <c r="E7" s="488"/>
      <c r="F7" s="488"/>
      <c r="G7" s="489"/>
      <c r="H7" s="92" t="s">
        <v>137</v>
      </c>
      <c r="I7" s="490" t="s">
        <v>138</v>
      </c>
      <c r="J7" s="491"/>
      <c r="L7" s="93"/>
      <c r="M7" s="94"/>
      <c r="N7" s="94"/>
      <c r="O7" s="94"/>
      <c r="P7" s="94"/>
      <c r="Q7" s="94"/>
      <c r="R7" s="94"/>
      <c r="S7" s="94"/>
      <c r="T7" s="94"/>
      <c r="U7" s="94"/>
    </row>
    <row r="8" spans="1:21" ht="15.95" customHeight="1" x14ac:dyDescent="0.25">
      <c r="A8" s="464" t="s">
        <v>139</v>
      </c>
      <c r="B8" s="465"/>
      <c r="C8" s="465"/>
      <c r="D8" s="465"/>
      <c r="E8" s="465"/>
      <c r="F8" s="465"/>
      <c r="G8" s="466"/>
      <c r="H8" s="95" t="s">
        <v>140</v>
      </c>
      <c r="I8" s="467" t="s">
        <v>141</v>
      </c>
      <c r="J8" s="468"/>
      <c r="L8" s="93"/>
      <c r="M8" s="94"/>
      <c r="N8" s="94"/>
      <c r="O8" s="94"/>
      <c r="P8" s="94"/>
      <c r="Q8" s="94"/>
      <c r="R8" s="94"/>
      <c r="S8" s="94"/>
      <c r="T8" s="94"/>
      <c r="U8" s="94"/>
    </row>
    <row r="9" spans="1:21" ht="15.95" customHeight="1" x14ac:dyDescent="0.3">
      <c r="A9" s="464" t="s">
        <v>142</v>
      </c>
      <c r="B9" s="465"/>
      <c r="C9" s="465"/>
      <c r="D9" s="465"/>
      <c r="E9" s="465"/>
      <c r="F9" s="465"/>
      <c r="G9" s="466"/>
      <c r="H9" s="95" t="s">
        <v>140</v>
      </c>
      <c r="I9" s="467" t="s">
        <v>141</v>
      </c>
      <c r="J9" s="468"/>
      <c r="L9" s="93"/>
      <c r="M9" s="94"/>
      <c r="N9" s="94"/>
      <c r="O9" s="94"/>
      <c r="P9" s="94"/>
      <c r="Q9" s="94"/>
      <c r="R9" s="94"/>
      <c r="S9" s="94"/>
      <c r="T9" s="94"/>
      <c r="U9" s="94"/>
    </row>
    <row r="10" spans="1:21" ht="15.95" customHeight="1" x14ac:dyDescent="0.3">
      <c r="A10" s="464" t="s">
        <v>143</v>
      </c>
      <c r="B10" s="465"/>
      <c r="C10" s="465"/>
      <c r="D10" s="465"/>
      <c r="E10" s="465"/>
      <c r="F10" s="465"/>
      <c r="G10" s="466"/>
      <c r="H10" s="95" t="s">
        <v>140</v>
      </c>
      <c r="I10" s="467" t="s">
        <v>141</v>
      </c>
      <c r="J10" s="468"/>
      <c r="L10" s="93"/>
      <c r="M10" s="94"/>
      <c r="N10" s="94"/>
      <c r="O10" s="94"/>
      <c r="P10" s="94"/>
      <c r="Q10" s="94"/>
      <c r="R10" s="94"/>
      <c r="S10" s="94"/>
      <c r="T10" s="94"/>
      <c r="U10" s="94"/>
    </row>
    <row r="11" spans="1:21" ht="15.95" customHeight="1" x14ac:dyDescent="0.3">
      <c r="A11" s="464" t="s">
        <v>144</v>
      </c>
      <c r="B11" s="465"/>
      <c r="C11" s="465"/>
      <c r="D11" s="465"/>
      <c r="E11" s="465"/>
      <c r="F11" s="465"/>
      <c r="G11" s="466"/>
      <c r="H11" s="95" t="s">
        <v>145</v>
      </c>
      <c r="I11" s="467" t="s">
        <v>146</v>
      </c>
      <c r="J11" s="468"/>
      <c r="L11" s="93"/>
      <c r="M11" s="94"/>
      <c r="N11" s="94"/>
      <c r="O11" s="94"/>
      <c r="P11" s="94"/>
      <c r="Q11" s="94"/>
      <c r="R11" s="94"/>
      <c r="S11" s="94"/>
      <c r="T11" s="94"/>
      <c r="U11" s="94"/>
    </row>
    <row r="12" spans="1:21" ht="15.95" customHeight="1" x14ac:dyDescent="0.25">
      <c r="A12" s="464" t="s">
        <v>147</v>
      </c>
      <c r="B12" s="465"/>
      <c r="C12" s="465"/>
      <c r="D12" s="465"/>
      <c r="E12" s="465"/>
      <c r="F12" s="465"/>
      <c r="G12" s="466"/>
      <c r="H12" s="95" t="s">
        <v>145</v>
      </c>
      <c r="I12" s="467" t="s">
        <v>146</v>
      </c>
      <c r="J12" s="468"/>
      <c r="L12" s="93"/>
      <c r="M12" s="94"/>
      <c r="N12" s="94"/>
      <c r="O12" s="94"/>
      <c r="P12" s="94"/>
      <c r="Q12" s="94"/>
      <c r="R12" s="94"/>
      <c r="S12" s="94"/>
      <c r="T12" s="94"/>
      <c r="U12" s="94"/>
    </row>
    <row r="13" spans="1:21" ht="15.95" customHeight="1" thickBot="1" x14ac:dyDescent="0.3">
      <c r="A13" s="492" t="s">
        <v>148</v>
      </c>
      <c r="B13" s="493"/>
      <c r="C13" s="493"/>
      <c r="D13" s="493"/>
      <c r="E13" s="493"/>
      <c r="F13" s="493"/>
      <c r="G13" s="494"/>
      <c r="H13" s="96" t="s">
        <v>149</v>
      </c>
      <c r="I13" s="495" t="s">
        <v>150</v>
      </c>
      <c r="J13" s="496"/>
      <c r="L13" s="93"/>
      <c r="M13" s="94"/>
      <c r="N13" s="94"/>
      <c r="O13" s="94"/>
      <c r="P13" s="94"/>
      <c r="Q13" s="94"/>
      <c r="R13" s="94"/>
      <c r="S13" s="94"/>
      <c r="T13" s="94"/>
      <c r="U13" s="94"/>
    </row>
    <row r="14" spans="1:21" ht="12.75" customHeight="1" thickTop="1" x14ac:dyDescent="0.2">
      <c r="A14" s="497" t="s">
        <v>151</v>
      </c>
      <c r="B14" s="500">
        <v>-1</v>
      </c>
      <c r="C14" s="503" t="s">
        <v>152</v>
      </c>
      <c r="D14" s="504"/>
      <c r="E14" s="504"/>
      <c r="F14" s="504"/>
      <c r="G14" s="504"/>
      <c r="H14" s="505" t="s">
        <v>153</v>
      </c>
      <c r="I14" s="505"/>
      <c r="J14" s="506"/>
    </row>
    <row r="15" spans="1:21" ht="12.75" customHeight="1" x14ac:dyDescent="0.2">
      <c r="A15" s="498"/>
      <c r="B15" s="501"/>
      <c r="C15" s="507" t="s">
        <v>154</v>
      </c>
      <c r="D15" s="508"/>
      <c r="E15" s="508"/>
      <c r="F15" s="508"/>
      <c r="G15" s="508"/>
      <c r="H15" s="508"/>
      <c r="I15" s="509" t="s">
        <v>155</v>
      </c>
      <c r="J15" s="510"/>
    </row>
    <row r="16" spans="1:21" ht="13.5" customHeight="1" thickBot="1" x14ac:dyDescent="0.25">
      <c r="A16" s="499"/>
      <c r="B16" s="502"/>
      <c r="C16" s="511" t="s">
        <v>156</v>
      </c>
      <c r="D16" s="512"/>
      <c r="E16" s="512"/>
      <c r="F16" s="512"/>
      <c r="G16" s="512"/>
      <c r="H16" s="512"/>
      <c r="I16" s="513" t="s">
        <v>157</v>
      </c>
      <c r="J16" s="514"/>
    </row>
    <row r="17" spans="1:10" ht="13.5" customHeight="1" thickTop="1" x14ac:dyDescent="0.2">
      <c r="A17" s="522" t="s">
        <v>158</v>
      </c>
      <c r="B17" s="500">
        <v>-2</v>
      </c>
      <c r="C17" s="515" t="s">
        <v>159</v>
      </c>
      <c r="D17" s="515" t="s">
        <v>160</v>
      </c>
      <c r="E17" s="519" t="s">
        <v>161</v>
      </c>
      <c r="F17" s="515" t="s">
        <v>162</v>
      </c>
      <c r="G17" s="97"/>
      <c r="H17" s="97"/>
      <c r="I17" s="97"/>
      <c r="J17" s="98"/>
    </row>
    <row r="18" spans="1:10" ht="12.75" customHeight="1" x14ac:dyDescent="0.2">
      <c r="A18" s="523"/>
      <c r="B18" s="501"/>
      <c r="C18" s="516"/>
      <c r="D18" s="516"/>
      <c r="E18" s="520"/>
      <c r="F18" s="516"/>
      <c r="G18" s="97"/>
      <c r="H18" s="97"/>
      <c r="I18" s="97"/>
      <c r="J18" s="98"/>
    </row>
    <row r="19" spans="1:10" ht="13.5" customHeight="1" thickBot="1" x14ac:dyDescent="0.25">
      <c r="A19" s="523"/>
      <c r="B19" s="501"/>
      <c r="C19" s="518"/>
      <c r="D19" s="518"/>
      <c r="E19" s="521"/>
      <c r="F19" s="517"/>
      <c r="G19" s="97"/>
      <c r="H19" s="97"/>
      <c r="I19" s="97"/>
      <c r="J19" s="98"/>
    </row>
    <row r="20" spans="1:10" ht="17.100000000000001" customHeight="1" thickTop="1" thickBot="1" x14ac:dyDescent="0.25">
      <c r="A20" s="523"/>
      <c r="B20" s="502"/>
      <c r="C20" s="134"/>
      <c r="D20" s="134"/>
      <c r="E20" s="137" t="str">
        <f>IF(D20=0,"",C20/D20)</f>
        <v/>
      </c>
      <c r="F20" s="138" t="str">
        <f>IF(D20=0,"",IF($E$20&lt;=1.5,"Extreme",IF($E$20&lt;=1.8,"Very High",IF($E$20&lt;=2,"High",IF($E$20&lt;=2.2,"Moderate",IF($E$20&lt;=3,"Low",IF($E$20&gt;3,"Very Low")))))))</f>
        <v/>
      </c>
      <c r="G20" s="97"/>
      <c r="H20" s="97"/>
      <c r="I20" s="97"/>
      <c r="J20" s="98"/>
    </row>
    <row r="21" spans="1:10" ht="14.25" customHeight="1" thickTop="1" thickBot="1" x14ac:dyDescent="0.25">
      <c r="A21" s="523"/>
      <c r="B21" s="500">
        <v>-3</v>
      </c>
      <c r="C21" s="515" t="s">
        <v>163</v>
      </c>
      <c r="D21" s="515" t="s">
        <v>164</v>
      </c>
      <c r="E21" s="519" t="s">
        <v>165</v>
      </c>
      <c r="F21" s="515" t="s">
        <v>162</v>
      </c>
      <c r="G21" s="97"/>
      <c r="H21" s="99" t="s">
        <v>166</v>
      </c>
      <c r="I21" s="136"/>
      <c r="J21" s="98"/>
    </row>
    <row r="22" spans="1:10" ht="12.75" customHeight="1" x14ac:dyDescent="0.2">
      <c r="A22" s="523"/>
      <c r="B22" s="501"/>
      <c r="C22" s="516"/>
      <c r="D22" s="516"/>
      <c r="E22" s="520"/>
      <c r="F22" s="516"/>
      <c r="G22" s="97"/>
      <c r="H22" s="525" t="s">
        <v>167</v>
      </c>
      <c r="I22" s="526"/>
      <c r="J22" s="98"/>
    </row>
    <row r="23" spans="1:10" ht="13.5" customHeight="1" thickBot="1" x14ac:dyDescent="0.25">
      <c r="A23" s="523"/>
      <c r="B23" s="501"/>
      <c r="C23" s="518"/>
      <c r="D23" s="518"/>
      <c r="E23" s="521"/>
      <c r="F23" s="517"/>
      <c r="G23" s="97"/>
      <c r="H23" s="527" t="s">
        <v>168</v>
      </c>
      <c r="I23" s="528"/>
      <c r="J23" s="98"/>
    </row>
    <row r="24" spans="1:10" ht="17.100000000000001" customHeight="1" thickTop="1" thickBot="1" x14ac:dyDescent="0.3">
      <c r="A24" s="523"/>
      <c r="B24" s="502"/>
      <c r="C24" s="135"/>
      <c r="D24" s="135"/>
      <c r="E24" s="139" t="str">
        <f>IF(D24=0,"",C24/D24)</f>
        <v/>
      </c>
      <c r="F24" s="140" t="str">
        <f>IF(D24=0,"",IF($E$24&lt;=1.5,"Extreme",IF($E$24&lt;=1.8,"Very High",IF($E$24&lt;=2,"High",IF($E$24&lt;=2.2,"Moderate",IF($E$24&lt;=3,"Low",IF($E$24&gt;3,"Very Low")))))))</f>
        <v/>
      </c>
      <c r="G24" s="97"/>
      <c r="H24" s="529"/>
      <c r="I24" s="530"/>
      <c r="J24" s="98"/>
    </row>
    <row r="25" spans="1:10" ht="13.5" customHeight="1" thickTop="1" x14ac:dyDescent="0.2">
      <c r="A25" s="523"/>
      <c r="B25" s="500">
        <v>-4</v>
      </c>
      <c r="C25" s="515" t="s">
        <v>163</v>
      </c>
      <c r="D25" s="515" t="s">
        <v>169</v>
      </c>
      <c r="E25" s="519" t="s">
        <v>170</v>
      </c>
      <c r="F25" s="515" t="s">
        <v>162</v>
      </c>
      <c r="G25" s="97"/>
      <c r="H25" s="100"/>
      <c r="I25" s="100"/>
      <c r="J25" s="98"/>
    </row>
    <row r="26" spans="1:10" ht="12.75" customHeight="1" x14ac:dyDescent="0.2">
      <c r="A26" s="523"/>
      <c r="B26" s="501"/>
      <c r="C26" s="516"/>
      <c r="D26" s="516"/>
      <c r="E26" s="520"/>
      <c r="F26" s="516"/>
      <c r="G26" s="97"/>
      <c r="H26" s="97"/>
      <c r="I26" s="97"/>
      <c r="J26" s="98"/>
    </row>
    <row r="27" spans="1:10" ht="13.5" customHeight="1" thickBot="1" x14ac:dyDescent="0.25">
      <c r="A27" s="523"/>
      <c r="B27" s="501"/>
      <c r="C27" s="518"/>
      <c r="D27" s="518"/>
      <c r="E27" s="521"/>
      <c r="F27" s="517"/>
      <c r="G27" s="97"/>
      <c r="H27" s="97"/>
      <c r="I27" s="97"/>
      <c r="J27" s="98"/>
    </row>
    <row r="28" spans="1:10" ht="17.100000000000001" customHeight="1" thickTop="1" thickBot="1" x14ac:dyDescent="0.25">
      <c r="A28" s="524"/>
      <c r="B28" s="502"/>
      <c r="C28" s="134"/>
      <c r="D28" s="134"/>
      <c r="E28" s="139" t="str">
        <f>IF(D28=0,"",C28/D28)</f>
        <v/>
      </c>
      <c r="F28" s="140" t="str">
        <f>IF(D28=0,"",IF(E28&gt;1.2,"Extreme",IF(E28&gt;=1.01,"Very High",IF(E28&gt;=0.81,"High",IF(E28&gt;=0.61,"Moderate",IF(E28&gt;=0.41,"Low",IF(E28&lt;0.4,"Very Low")))))))</f>
        <v/>
      </c>
      <c r="G28" s="97"/>
      <c r="H28" s="97"/>
      <c r="I28" s="97"/>
      <c r="J28" s="98"/>
    </row>
    <row r="29" spans="1:10" ht="13.5" customHeight="1" thickTop="1" x14ac:dyDescent="0.2">
      <c r="A29" s="522" t="s">
        <v>171</v>
      </c>
      <c r="B29" s="500">
        <v>-5</v>
      </c>
      <c r="C29" s="515" t="s">
        <v>172</v>
      </c>
      <c r="D29" s="515" t="s">
        <v>173</v>
      </c>
      <c r="E29" s="519" t="s">
        <v>174</v>
      </c>
      <c r="F29" s="515" t="s">
        <v>162</v>
      </c>
      <c r="G29" s="97"/>
      <c r="H29" s="97"/>
      <c r="I29" s="97"/>
      <c r="J29" s="98"/>
    </row>
    <row r="30" spans="1:10" ht="12.75" customHeight="1" x14ac:dyDescent="0.2">
      <c r="A30" s="523"/>
      <c r="B30" s="501"/>
      <c r="C30" s="516"/>
      <c r="D30" s="516"/>
      <c r="E30" s="520"/>
      <c r="F30" s="516"/>
      <c r="G30" s="97"/>
      <c r="H30" s="97"/>
      <c r="I30" s="97"/>
      <c r="J30" s="98"/>
    </row>
    <row r="31" spans="1:10" ht="13.5" customHeight="1" thickBot="1" x14ac:dyDescent="0.25">
      <c r="A31" s="523"/>
      <c r="B31" s="501"/>
      <c r="C31" s="518"/>
      <c r="D31" s="518"/>
      <c r="E31" s="521"/>
      <c r="F31" s="517"/>
      <c r="G31" s="97"/>
      <c r="H31" s="97"/>
      <c r="I31" s="97"/>
      <c r="J31" s="98"/>
    </row>
    <row r="32" spans="1:10" ht="17.100000000000001" customHeight="1" thickTop="1" thickBot="1" x14ac:dyDescent="0.25">
      <c r="A32" s="523"/>
      <c r="B32" s="502"/>
      <c r="C32" s="134"/>
      <c r="D32" s="134"/>
      <c r="E32" s="137" t="str">
        <f>IF(D32=0,"",C32/D32)</f>
        <v/>
      </c>
      <c r="F32" s="140" t="str">
        <f>IF(D32=0,"",IF(E32&gt;3,"Extreme",IF(E32&gt;=2.51,"Very High",IF(E32&gt;=1.81,"High",IF(E32&gt;=1.51,"Moderate",IF(E32&gt;=1,"Low",IF(E32&lt;1,"Very Low")))))))</f>
        <v/>
      </c>
      <c r="G32" s="97"/>
      <c r="H32" s="97"/>
      <c r="I32" s="97"/>
      <c r="J32" s="98"/>
    </row>
    <row r="33" spans="1:10" ht="3.95" customHeight="1" thickTop="1" x14ac:dyDescent="0.2">
      <c r="A33" s="523"/>
      <c r="B33" s="500">
        <v>-6</v>
      </c>
      <c r="C33" s="515" t="s">
        <v>172</v>
      </c>
      <c r="D33" s="515" t="s">
        <v>175</v>
      </c>
      <c r="E33" s="515" t="s">
        <v>176</v>
      </c>
      <c r="F33" s="515" t="s">
        <v>173</v>
      </c>
      <c r="G33" s="531" t="s">
        <v>164</v>
      </c>
      <c r="H33" s="531" t="s">
        <v>177</v>
      </c>
      <c r="I33" s="531" t="s">
        <v>178</v>
      </c>
      <c r="J33" s="531" t="s">
        <v>179</v>
      </c>
    </row>
    <row r="34" spans="1:10" ht="15.95" customHeight="1" x14ac:dyDescent="0.2">
      <c r="A34" s="523"/>
      <c r="B34" s="501"/>
      <c r="C34" s="516"/>
      <c r="D34" s="516"/>
      <c r="E34" s="516"/>
      <c r="F34" s="516"/>
      <c r="G34" s="516"/>
      <c r="H34" s="516"/>
      <c r="I34" s="516"/>
      <c r="J34" s="516"/>
    </row>
    <row r="35" spans="1:10" ht="15.95" customHeight="1" x14ac:dyDescent="0.2">
      <c r="A35" s="523"/>
      <c r="B35" s="501"/>
      <c r="C35" s="516"/>
      <c r="D35" s="516"/>
      <c r="E35" s="516"/>
      <c r="F35" s="516"/>
      <c r="G35" s="516"/>
      <c r="H35" s="516"/>
      <c r="I35" s="516"/>
      <c r="J35" s="516"/>
    </row>
    <row r="36" spans="1:10" ht="15.95" customHeight="1" thickBot="1" x14ac:dyDescent="0.25">
      <c r="A36" s="523"/>
      <c r="B36" s="501"/>
      <c r="C36" s="518"/>
      <c r="D36" s="518"/>
      <c r="E36" s="518"/>
      <c r="F36" s="518"/>
      <c r="G36" s="518"/>
      <c r="H36" s="518"/>
      <c r="I36" s="518"/>
      <c r="J36" s="517"/>
    </row>
    <row r="37" spans="1:10" ht="17.100000000000001" customHeight="1" thickTop="1" thickBot="1" x14ac:dyDescent="0.25">
      <c r="A37" s="524"/>
      <c r="B37" s="502"/>
      <c r="C37" s="134"/>
      <c r="D37" s="134"/>
      <c r="E37" s="134"/>
      <c r="F37" s="134"/>
      <c r="G37" s="134"/>
      <c r="H37" s="134"/>
      <c r="I37" s="137" t="str">
        <f>IF(H37=0,"",E37/H37)</f>
        <v/>
      </c>
      <c r="J37" s="140" t="str">
        <f>IF(H37=0,"",IF(I37&gt;1.6,"Extreme",IF(I37&gt;=1.2,"Very High",IF(I37&gt;=1.15,"High",IF(I37&gt;=1.06,"Moderate",IF(I37&gt;=0.8,"Low",IF(I37&lt;0.8,"Very Low")))))))</f>
        <v/>
      </c>
    </row>
    <row r="38" spans="1:10" ht="13.5" customHeight="1" thickTop="1" x14ac:dyDescent="0.2">
      <c r="A38" s="522" t="s">
        <v>180</v>
      </c>
      <c r="B38" s="500">
        <v>-7</v>
      </c>
      <c r="C38" s="532" t="s">
        <v>181</v>
      </c>
      <c r="D38" s="533"/>
      <c r="E38" s="515" t="s">
        <v>162</v>
      </c>
      <c r="F38" s="101"/>
      <c r="G38" s="97"/>
      <c r="H38" s="97"/>
      <c r="I38" s="97"/>
      <c r="J38" s="98"/>
    </row>
    <row r="39" spans="1:10" ht="12.75" customHeight="1" x14ac:dyDescent="0.2">
      <c r="A39" s="523"/>
      <c r="B39" s="501"/>
      <c r="C39" s="534"/>
      <c r="D39" s="535"/>
      <c r="E39" s="516"/>
      <c r="F39" s="101"/>
      <c r="G39" s="97"/>
      <c r="H39" s="97"/>
      <c r="I39" s="97"/>
      <c r="J39" s="98"/>
    </row>
    <row r="40" spans="1:10" ht="13.5" customHeight="1" thickBot="1" x14ac:dyDescent="0.25">
      <c r="A40" s="523"/>
      <c r="B40" s="501"/>
      <c r="C40" s="536"/>
      <c r="D40" s="537"/>
      <c r="E40" s="517"/>
      <c r="F40" s="101"/>
      <c r="G40" s="97"/>
      <c r="H40" s="97"/>
      <c r="I40" s="97"/>
      <c r="J40" s="98"/>
    </row>
    <row r="41" spans="1:10" ht="17.100000000000001" customHeight="1" thickTop="1" thickBot="1" x14ac:dyDescent="0.25">
      <c r="A41" s="524"/>
      <c r="B41" s="502"/>
      <c r="C41" s="538"/>
      <c r="D41" s="539"/>
      <c r="E41" s="140" t="str">
        <f>IF(C41=0,"",IF(C41&gt;2.4,"Extreme",IF(C41&gt;=2.01,"Very High",IF(C41&gt;=1.61,"High",IF(C41&gt;=1.01,"Moderate",IF(C41&gt;=0.5,"Low",IF(C41&lt;0.5,"Very Low")))))))</f>
        <v/>
      </c>
      <c r="F41" s="102"/>
      <c r="G41" s="97"/>
      <c r="H41" s="97"/>
      <c r="I41" s="97"/>
      <c r="J41" s="98"/>
    </row>
    <row r="42" spans="1:10" ht="6.75" customHeight="1" thickTop="1" thickBot="1" x14ac:dyDescent="0.25">
      <c r="A42" s="103"/>
      <c r="B42" s="104"/>
      <c r="C42" s="105"/>
      <c r="D42" s="105"/>
      <c r="E42" s="105"/>
      <c r="F42" s="106"/>
      <c r="G42" s="97"/>
      <c r="H42" s="97"/>
      <c r="I42" s="97"/>
      <c r="J42" s="98"/>
    </row>
    <row r="43" spans="1:10" ht="15.75" thickTop="1" x14ac:dyDescent="0.25">
      <c r="A43" s="553" t="s">
        <v>182</v>
      </c>
      <c r="B43" s="554"/>
      <c r="C43" s="554"/>
      <c r="D43" s="554"/>
      <c r="E43" s="554"/>
      <c r="F43" s="554"/>
      <c r="G43" s="554"/>
      <c r="H43" s="554"/>
      <c r="I43" s="554"/>
      <c r="J43" s="555"/>
    </row>
    <row r="44" spans="1:10" ht="12.75" customHeight="1" x14ac:dyDescent="0.2">
      <c r="A44" s="556" t="s">
        <v>183</v>
      </c>
      <c r="B44" s="557"/>
      <c r="C44" s="558"/>
      <c r="D44" s="562" t="s">
        <v>184</v>
      </c>
      <c r="E44" s="563"/>
      <c r="F44" s="563"/>
      <c r="G44" s="563"/>
      <c r="H44" s="563"/>
      <c r="I44" s="563"/>
      <c r="J44" s="564"/>
    </row>
    <row r="45" spans="1:10" x14ac:dyDescent="0.2">
      <c r="A45" s="559"/>
      <c r="B45" s="560"/>
      <c r="C45" s="561"/>
      <c r="D45" s="107">
        <v>-1</v>
      </c>
      <c r="E45" s="108">
        <v>-2</v>
      </c>
      <c r="F45" s="108">
        <v>-3</v>
      </c>
      <c r="G45" s="108">
        <v>-4</v>
      </c>
      <c r="H45" s="108">
        <v>-5</v>
      </c>
      <c r="I45" s="108">
        <v>-6</v>
      </c>
      <c r="J45" s="108">
        <v>-7</v>
      </c>
    </row>
    <row r="46" spans="1:10" ht="15" customHeight="1" x14ac:dyDescent="0.2">
      <c r="A46" s="565" t="s">
        <v>37</v>
      </c>
      <c r="B46" s="566"/>
      <c r="C46" s="567"/>
      <c r="D46" s="109" t="s">
        <v>185</v>
      </c>
      <c r="E46" s="110" t="s">
        <v>186</v>
      </c>
      <c r="F46" s="110" t="s">
        <v>187</v>
      </c>
      <c r="G46" s="110" t="s">
        <v>188</v>
      </c>
      <c r="H46" s="110" t="s">
        <v>189</v>
      </c>
      <c r="I46" s="110" t="s">
        <v>190</v>
      </c>
      <c r="J46" s="111" t="s">
        <v>191</v>
      </c>
    </row>
    <row r="47" spans="1:10" ht="15" customHeight="1" x14ac:dyDescent="0.2">
      <c r="A47" s="542" t="s">
        <v>38</v>
      </c>
      <c r="B47" s="543"/>
      <c r="C47" s="544"/>
      <c r="D47" s="112" t="s">
        <v>185</v>
      </c>
      <c r="E47" s="113" t="s">
        <v>192</v>
      </c>
      <c r="F47" s="113" t="s">
        <v>193</v>
      </c>
      <c r="G47" s="113" t="s">
        <v>194</v>
      </c>
      <c r="H47" s="113" t="s">
        <v>195</v>
      </c>
      <c r="I47" s="113" t="s">
        <v>196</v>
      </c>
      <c r="J47" s="114" t="s">
        <v>197</v>
      </c>
    </row>
    <row r="48" spans="1:10" ht="15" customHeight="1" x14ac:dyDescent="0.2">
      <c r="A48" s="542" t="s">
        <v>39</v>
      </c>
      <c r="B48" s="543"/>
      <c r="C48" s="544"/>
      <c r="D48" s="112" t="s">
        <v>185</v>
      </c>
      <c r="E48" s="113" t="s">
        <v>198</v>
      </c>
      <c r="F48" s="113" t="s">
        <v>194</v>
      </c>
      <c r="G48" s="113" t="s">
        <v>199</v>
      </c>
      <c r="H48" s="113" t="s">
        <v>200</v>
      </c>
      <c r="I48" s="113" t="s">
        <v>201</v>
      </c>
      <c r="J48" s="114" t="s">
        <v>202</v>
      </c>
    </row>
    <row r="49" spans="1:10" ht="15" customHeight="1" x14ac:dyDescent="0.2">
      <c r="A49" s="542" t="s">
        <v>40</v>
      </c>
      <c r="B49" s="543"/>
      <c r="C49" s="544"/>
      <c r="D49" s="115" t="s">
        <v>203</v>
      </c>
      <c r="E49" s="113" t="s">
        <v>204</v>
      </c>
      <c r="F49" s="113" t="s">
        <v>199</v>
      </c>
      <c r="G49" s="113" t="s">
        <v>205</v>
      </c>
      <c r="H49" s="113" t="s">
        <v>206</v>
      </c>
      <c r="I49" s="113" t="s">
        <v>207</v>
      </c>
      <c r="J49" s="114" t="s">
        <v>208</v>
      </c>
    </row>
    <row r="50" spans="1:10" ht="15" customHeight="1" x14ac:dyDescent="0.2">
      <c r="A50" s="542" t="s">
        <v>41</v>
      </c>
      <c r="B50" s="543"/>
      <c r="C50" s="544"/>
      <c r="D50" s="116">
        <v>-1</v>
      </c>
      <c r="E50" s="113" t="s">
        <v>209</v>
      </c>
      <c r="F50" s="113" t="s">
        <v>205</v>
      </c>
      <c r="G50" s="113" t="s">
        <v>210</v>
      </c>
      <c r="H50" s="113" t="s">
        <v>211</v>
      </c>
      <c r="I50" s="113" t="s">
        <v>212</v>
      </c>
      <c r="J50" s="114" t="s">
        <v>213</v>
      </c>
    </row>
    <row r="51" spans="1:10" ht="15" customHeight="1" x14ac:dyDescent="0.2">
      <c r="A51" s="545" t="s">
        <v>42</v>
      </c>
      <c r="B51" s="546"/>
      <c r="C51" s="547"/>
      <c r="D51" s="117" t="s">
        <v>214</v>
      </c>
      <c r="E51" s="118" t="s">
        <v>215</v>
      </c>
      <c r="F51" s="118" t="s">
        <v>216</v>
      </c>
      <c r="G51" s="118" t="s">
        <v>217</v>
      </c>
      <c r="H51" s="118" t="s">
        <v>186</v>
      </c>
      <c r="I51" s="118" t="s">
        <v>218</v>
      </c>
      <c r="J51" s="119" t="s">
        <v>219</v>
      </c>
    </row>
    <row r="52" spans="1:10" ht="24.75" customHeight="1" thickBot="1" x14ac:dyDescent="0.25">
      <c r="A52" s="120"/>
      <c r="B52" s="120"/>
      <c r="C52" s="120"/>
      <c r="D52" s="548" t="s">
        <v>220</v>
      </c>
      <c r="E52" s="549"/>
      <c r="F52" s="549"/>
      <c r="G52" s="549"/>
      <c r="H52" s="550"/>
      <c r="I52" s="551" t="str">
        <f>IF(ISNUMBER(C20),F20,IF(ISNUMBER(C24),F24,IF(ISNUMBER(I21),H24,IF(ISNUMBER(C28),F28,IF(ISNUMBER(C32),F32,IF(ISNUMBER(C37),J37,IF(ISNUMBER(C41),E41," ")))))))</f>
        <v xml:space="preserve"> </v>
      </c>
      <c r="J52" s="552"/>
    </row>
    <row r="53" spans="1:10" x14ac:dyDescent="0.2">
      <c r="A53" s="121"/>
      <c r="B53" s="121"/>
      <c r="C53" s="121"/>
      <c r="D53" s="121"/>
      <c r="E53" s="121"/>
      <c r="F53" s="121"/>
      <c r="G53" s="121"/>
      <c r="H53" s="121"/>
      <c r="I53" s="121"/>
      <c r="J53" s="121"/>
    </row>
    <row r="54" spans="1:10" x14ac:dyDescent="0.2">
      <c r="A54" s="121"/>
      <c r="B54" s="121"/>
      <c r="C54" s="121"/>
      <c r="D54" s="121"/>
      <c r="E54" s="121"/>
      <c r="F54" s="121"/>
      <c r="G54" s="121"/>
      <c r="H54" s="121"/>
      <c r="I54" s="121"/>
      <c r="J54" s="121"/>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55"/>
  <sheetViews>
    <sheetView workbookViewId="0">
      <selection sqref="A1:BH1"/>
    </sheetView>
  </sheetViews>
  <sheetFormatPr defaultColWidth="2.7109375" defaultRowHeight="12.75" customHeight="1" x14ac:dyDescent="0.25"/>
  <cols>
    <col min="1" max="5" width="2.7109375" style="18" customWidth="1"/>
    <col min="6" max="11" width="2.7109375" style="19" customWidth="1"/>
    <col min="12" max="28" width="2.7109375" style="18" customWidth="1"/>
    <col min="29" max="30" width="2.7109375" style="19" customWidth="1"/>
    <col min="31" max="33" width="2.7109375" style="18" customWidth="1"/>
    <col min="34" max="34" width="2.85546875" style="18" customWidth="1"/>
    <col min="35" max="40" width="2.7109375" style="18" customWidth="1"/>
    <col min="41" max="41" width="3.140625" style="19" customWidth="1"/>
    <col min="42" max="42" width="3.28515625" style="19" customWidth="1"/>
    <col min="43" max="44" width="2.7109375" style="19" customWidth="1"/>
    <col min="45" max="61" width="2.7109375" style="18" customWidth="1"/>
    <col min="62" max="62" width="2.7109375" style="20" customWidth="1"/>
    <col min="63" max="256" width="2.7109375" style="18"/>
    <col min="257" max="289" width="2.7109375" style="18" customWidth="1"/>
    <col min="290" max="290" width="2.85546875" style="18" customWidth="1"/>
    <col min="291" max="296" width="2.7109375" style="18" customWidth="1"/>
    <col min="297" max="297" width="3.140625" style="18" customWidth="1"/>
    <col min="298" max="298" width="3.28515625" style="18" customWidth="1"/>
    <col min="299" max="318" width="2.7109375" style="18" customWidth="1"/>
    <col min="319" max="512" width="2.7109375" style="18"/>
    <col min="513" max="545" width="2.7109375" style="18" customWidth="1"/>
    <col min="546" max="546" width="2.85546875" style="18" customWidth="1"/>
    <col min="547" max="552" width="2.7109375" style="18" customWidth="1"/>
    <col min="553" max="553" width="3.140625" style="18" customWidth="1"/>
    <col min="554" max="554" width="3.28515625" style="18" customWidth="1"/>
    <col min="555" max="574" width="2.7109375" style="18" customWidth="1"/>
    <col min="575" max="768" width="2.7109375" style="18"/>
    <col min="769" max="801" width="2.7109375" style="18" customWidth="1"/>
    <col min="802" max="802" width="2.85546875" style="18" customWidth="1"/>
    <col min="803" max="808" width="2.7109375" style="18" customWidth="1"/>
    <col min="809" max="809" width="3.140625" style="18" customWidth="1"/>
    <col min="810" max="810" width="3.28515625" style="18" customWidth="1"/>
    <col min="811" max="830" width="2.7109375" style="18" customWidth="1"/>
    <col min="831" max="1024" width="2.7109375" style="18"/>
    <col min="1025" max="1057" width="2.7109375" style="18" customWidth="1"/>
    <col min="1058" max="1058" width="2.85546875" style="18" customWidth="1"/>
    <col min="1059" max="1064" width="2.7109375" style="18" customWidth="1"/>
    <col min="1065" max="1065" width="3.140625" style="18" customWidth="1"/>
    <col min="1066" max="1066" width="3.28515625" style="18" customWidth="1"/>
    <col min="1067" max="1086" width="2.7109375" style="18" customWidth="1"/>
    <col min="1087" max="1280" width="2.7109375" style="18"/>
    <col min="1281" max="1313" width="2.7109375" style="18" customWidth="1"/>
    <col min="1314" max="1314" width="2.85546875" style="18" customWidth="1"/>
    <col min="1315" max="1320" width="2.7109375" style="18" customWidth="1"/>
    <col min="1321" max="1321" width="3.140625" style="18" customWidth="1"/>
    <col min="1322" max="1322" width="3.28515625" style="18" customWidth="1"/>
    <col min="1323" max="1342" width="2.7109375" style="18" customWidth="1"/>
    <col min="1343" max="1536" width="2.7109375" style="18"/>
    <col min="1537" max="1569" width="2.7109375" style="18" customWidth="1"/>
    <col min="1570" max="1570" width="2.85546875" style="18" customWidth="1"/>
    <col min="1571" max="1576" width="2.7109375" style="18" customWidth="1"/>
    <col min="1577" max="1577" width="3.140625" style="18" customWidth="1"/>
    <col min="1578" max="1578" width="3.28515625" style="18" customWidth="1"/>
    <col min="1579" max="1598" width="2.7109375" style="18" customWidth="1"/>
    <col min="1599" max="1792" width="2.7109375" style="18"/>
    <col min="1793" max="1825" width="2.7109375" style="18" customWidth="1"/>
    <col min="1826" max="1826" width="2.85546875" style="18" customWidth="1"/>
    <col min="1827" max="1832" width="2.7109375" style="18" customWidth="1"/>
    <col min="1833" max="1833" width="3.140625" style="18" customWidth="1"/>
    <col min="1834" max="1834" width="3.28515625" style="18" customWidth="1"/>
    <col min="1835" max="1854" width="2.7109375" style="18" customWidth="1"/>
    <col min="1855" max="2048" width="2.7109375" style="18"/>
    <col min="2049" max="2081" width="2.7109375" style="18" customWidth="1"/>
    <col min="2082" max="2082" width="2.85546875" style="18" customWidth="1"/>
    <col min="2083" max="2088" width="2.7109375" style="18" customWidth="1"/>
    <col min="2089" max="2089" width="3.140625" style="18" customWidth="1"/>
    <col min="2090" max="2090" width="3.28515625" style="18" customWidth="1"/>
    <col min="2091" max="2110" width="2.7109375" style="18" customWidth="1"/>
    <col min="2111" max="2304" width="2.7109375" style="18"/>
    <col min="2305" max="2337" width="2.7109375" style="18" customWidth="1"/>
    <col min="2338" max="2338" width="2.85546875" style="18" customWidth="1"/>
    <col min="2339" max="2344" width="2.7109375" style="18" customWidth="1"/>
    <col min="2345" max="2345" width="3.140625" style="18" customWidth="1"/>
    <col min="2346" max="2346" width="3.28515625" style="18" customWidth="1"/>
    <col min="2347" max="2366" width="2.7109375" style="18" customWidth="1"/>
    <col min="2367" max="2560" width="2.7109375" style="18"/>
    <col min="2561" max="2593" width="2.7109375" style="18" customWidth="1"/>
    <col min="2594" max="2594" width="2.85546875" style="18" customWidth="1"/>
    <col min="2595" max="2600" width="2.7109375" style="18" customWidth="1"/>
    <col min="2601" max="2601" width="3.140625" style="18" customWidth="1"/>
    <col min="2602" max="2602" width="3.28515625" style="18" customWidth="1"/>
    <col min="2603" max="2622" width="2.7109375" style="18" customWidth="1"/>
    <col min="2623" max="2816" width="2.7109375" style="18"/>
    <col min="2817" max="2849" width="2.7109375" style="18" customWidth="1"/>
    <col min="2850" max="2850" width="2.85546875" style="18" customWidth="1"/>
    <col min="2851" max="2856" width="2.7109375" style="18" customWidth="1"/>
    <col min="2857" max="2857" width="3.140625" style="18" customWidth="1"/>
    <col min="2858" max="2858" width="3.28515625" style="18" customWidth="1"/>
    <col min="2859" max="2878" width="2.7109375" style="18" customWidth="1"/>
    <col min="2879" max="3072" width="2.7109375" style="18"/>
    <col min="3073" max="3105" width="2.7109375" style="18" customWidth="1"/>
    <col min="3106" max="3106" width="2.85546875" style="18" customWidth="1"/>
    <col min="3107" max="3112" width="2.7109375" style="18" customWidth="1"/>
    <col min="3113" max="3113" width="3.140625" style="18" customWidth="1"/>
    <col min="3114" max="3114" width="3.28515625" style="18" customWidth="1"/>
    <col min="3115" max="3134" width="2.7109375" style="18" customWidth="1"/>
    <col min="3135" max="3328" width="2.7109375" style="18"/>
    <col min="3329" max="3361" width="2.7109375" style="18" customWidth="1"/>
    <col min="3362" max="3362" width="2.85546875" style="18" customWidth="1"/>
    <col min="3363" max="3368" width="2.7109375" style="18" customWidth="1"/>
    <col min="3369" max="3369" width="3.140625" style="18" customWidth="1"/>
    <col min="3370" max="3370" width="3.28515625" style="18" customWidth="1"/>
    <col min="3371" max="3390" width="2.7109375" style="18" customWidth="1"/>
    <col min="3391" max="3584" width="2.7109375" style="18"/>
    <col min="3585" max="3617" width="2.7109375" style="18" customWidth="1"/>
    <col min="3618" max="3618" width="2.85546875" style="18" customWidth="1"/>
    <col min="3619" max="3624" width="2.7109375" style="18" customWidth="1"/>
    <col min="3625" max="3625" width="3.140625" style="18" customWidth="1"/>
    <col min="3626" max="3626" width="3.28515625" style="18" customWidth="1"/>
    <col min="3627" max="3646" width="2.7109375" style="18" customWidth="1"/>
    <col min="3647" max="3840" width="2.7109375" style="18"/>
    <col min="3841" max="3873" width="2.7109375" style="18" customWidth="1"/>
    <col min="3874" max="3874" width="2.85546875" style="18" customWidth="1"/>
    <col min="3875" max="3880" width="2.7109375" style="18" customWidth="1"/>
    <col min="3881" max="3881" width="3.140625" style="18" customWidth="1"/>
    <col min="3882" max="3882" width="3.28515625" style="18" customWidth="1"/>
    <col min="3883" max="3902" width="2.7109375" style="18" customWidth="1"/>
    <col min="3903" max="4096" width="2.7109375" style="18"/>
    <col min="4097" max="4129" width="2.7109375" style="18" customWidth="1"/>
    <col min="4130" max="4130" width="2.85546875" style="18" customWidth="1"/>
    <col min="4131" max="4136" width="2.7109375" style="18" customWidth="1"/>
    <col min="4137" max="4137" width="3.140625" style="18" customWidth="1"/>
    <col min="4138" max="4138" width="3.28515625" style="18" customWidth="1"/>
    <col min="4139" max="4158" width="2.7109375" style="18" customWidth="1"/>
    <col min="4159" max="4352" width="2.7109375" style="18"/>
    <col min="4353" max="4385" width="2.7109375" style="18" customWidth="1"/>
    <col min="4386" max="4386" width="2.85546875" style="18" customWidth="1"/>
    <col min="4387" max="4392" width="2.7109375" style="18" customWidth="1"/>
    <col min="4393" max="4393" width="3.140625" style="18" customWidth="1"/>
    <col min="4394" max="4394" width="3.28515625" style="18" customWidth="1"/>
    <col min="4395" max="4414" width="2.7109375" style="18" customWidth="1"/>
    <col min="4415" max="4608" width="2.7109375" style="18"/>
    <col min="4609" max="4641" width="2.7109375" style="18" customWidth="1"/>
    <col min="4642" max="4642" width="2.85546875" style="18" customWidth="1"/>
    <col min="4643" max="4648" width="2.7109375" style="18" customWidth="1"/>
    <col min="4649" max="4649" width="3.140625" style="18" customWidth="1"/>
    <col min="4650" max="4650" width="3.28515625" style="18" customWidth="1"/>
    <col min="4651" max="4670" width="2.7109375" style="18" customWidth="1"/>
    <col min="4671" max="4864" width="2.7109375" style="18"/>
    <col min="4865" max="4897" width="2.7109375" style="18" customWidth="1"/>
    <col min="4898" max="4898" width="2.85546875" style="18" customWidth="1"/>
    <col min="4899" max="4904" width="2.7109375" style="18" customWidth="1"/>
    <col min="4905" max="4905" width="3.140625" style="18" customWidth="1"/>
    <col min="4906" max="4906" width="3.28515625" style="18" customWidth="1"/>
    <col min="4907" max="4926" width="2.7109375" style="18" customWidth="1"/>
    <col min="4927" max="5120" width="2.7109375" style="18"/>
    <col min="5121" max="5153" width="2.7109375" style="18" customWidth="1"/>
    <col min="5154" max="5154" width="2.85546875" style="18" customWidth="1"/>
    <col min="5155" max="5160" width="2.7109375" style="18" customWidth="1"/>
    <col min="5161" max="5161" width="3.140625" style="18" customWidth="1"/>
    <col min="5162" max="5162" width="3.28515625" style="18" customWidth="1"/>
    <col min="5163" max="5182" width="2.7109375" style="18" customWidth="1"/>
    <col min="5183" max="5376" width="2.7109375" style="18"/>
    <col min="5377" max="5409" width="2.7109375" style="18" customWidth="1"/>
    <col min="5410" max="5410" width="2.85546875" style="18" customWidth="1"/>
    <col min="5411" max="5416" width="2.7109375" style="18" customWidth="1"/>
    <col min="5417" max="5417" width="3.140625" style="18" customWidth="1"/>
    <col min="5418" max="5418" width="3.28515625" style="18" customWidth="1"/>
    <col min="5419" max="5438" width="2.7109375" style="18" customWidth="1"/>
    <col min="5439" max="5632" width="2.7109375" style="18"/>
    <col min="5633" max="5665" width="2.7109375" style="18" customWidth="1"/>
    <col min="5666" max="5666" width="2.85546875" style="18" customWidth="1"/>
    <col min="5667" max="5672" width="2.7109375" style="18" customWidth="1"/>
    <col min="5673" max="5673" width="3.140625" style="18" customWidth="1"/>
    <col min="5674" max="5674" width="3.28515625" style="18" customWidth="1"/>
    <col min="5675" max="5694" width="2.7109375" style="18" customWidth="1"/>
    <col min="5695" max="5888" width="2.7109375" style="18"/>
    <col min="5889" max="5921" width="2.7109375" style="18" customWidth="1"/>
    <col min="5922" max="5922" width="2.85546875" style="18" customWidth="1"/>
    <col min="5923" max="5928" width="2.7109375" style="18" customWidth="1"/>
    <col min="5929" max="5929" width="3.140625" style="18" customWidth="1"/>
    <col min="5930" max="5930" width="3.28515625" style="18" customWidth="1"/>
    <col min="5931" max="5950" width="2.7109375" style="18" customWidth="1"/>
    <col min="5951" max="6144" width="2.7109375" style="18"/>
    <col min="6145" max="6177" width="2.7109375" style="18" customWidth="1"/>
    <col min="6178" max="6178" width="2.85546875" style="18" customWidth="1"/>
    <col min="6179" max="6184" width="2.7109375" style="18" customWidth="1"/>
    <col min="6185" max="6185" width="3.140625" style="18" customWidth="1"/>
    <col min="6186" max="6186" width="3.28515625" style="18" customWidth="1"/>
    <col min="6187" max="6206" width="2.7109375" style="18" customWidth="1"/>
    <col min="6207" max="6400" width="2.7109375" style="18"/>
    <col min="6401" max="6433" width="2.7109375" style="18" customWidth="1"/>
    <col min="6434" max="6434" width="2.85546875" style="18" customWidth="1"/>
    <col min="6435" max="6440" width="2.7109375" style="18" customWidth="1"/>
    <col min="6441" max="6441" width="3.140625" style="18" customWidth="1"/>
    <col min="6442" max="6442" width="3.28515625" style="18" customWidth="1"/>
    <col min="6443" max="6462" width="2.7109375" style="18" customWidth="1"/>
    <col min="6463" max="6656" width="2.7109375" style="18"/>
    <col min="6657" max="6689" width="2.7109375" style="18" customWidth="1"/>
    <col min="6690" max="6690" width="2.85546875" style="18" customWidth="1"/>
    <col min="6691" max="6696" width="2.7109375" style="18" customWidth="1"/>
    <col min="6697" max="6697" width="3.140625" style="18" customWidth="1"/>
    <col min="6698" max="6698" width="3.28515625" style="18" customWidth="1"/>
    <col min="6699" max="6718" width="2.7109375" style="18" customWidth="1"/>
    <col min="6719" max="6912" width="2.7109375" style="18"/>
    <col min="6913" max="6945" width="2.7109375" style="18" customWidth="1"/>
    <col min="6946" max="6946" width="2.85546875" style="18" customWidth="1"/>
    <col min="6947" max="6952" width="2.7109375" style="18" customWidth="1"/>
    <col min="6953" max="6953" width="3.140625" style="18" customWidth="1"/>
    <col min="6954" max="6954" width="3.28515625" style="18" customWidth="1"/>
    <col min="6955" max="6974" width="2.7109375" style="18" customWidth="1"/>
    <col min="6975" max="7168" width="2.7109375" style="18"/>
    <col min="7169" max="7201" width="2.7109375" style="18" customWidth="1"/>
    <col min="7202" max="7202" width="2.85546875" style="18" customWidth="1"/>
    <col min="7203" max="7208" width="2.7109375" style="18" customWidth="1"/>
    <col min="7209" max="7209" width="3.140625" style="18" customWidth="1"/>
    <col min="7210" max="7210" width="3.28515625" style="18" customWidth="1"/>
    <col min="7211" max="7230" width="2.7109375" style="18" customWidth="1"/>
    <col min="7231" max="7424" width="2.7109375" style="18"/>
    <col min="7425" max="7457" width="2.7109375" style="18" customWidth="1"/>
    <col min="7458" max="7458" width="2.85546875" style="18" customWidth="1"/>
    <col min="7459" max="7464" width="2.7109375" style="18" customWidth="1"/>
    <col min="7465" max="7465" width="3.140625" style="18" customWidth="1"/>
    <col min="7466" max="7466" width="3.28515625" style="18" customWidth="1"/>
    <col min="7467" max="7486" width="2.7109375" style="18" customWidth="1"/>
    <col min="7487" max="7680" width="2.7109375" style="18"/>
    <col min="7681" max="7713" width="2.7109375" style="18" customWidth="1"/>
    <col min="7714" max="7714" width="2.85546875" style="18" customWidth="1"/>
    <col min="7715" max="7720" width="2.7109375" style="18" customWidth="1"/>
    <col min="7721" max="7721" width="3.140625" style="18" customWidth="1"/>
    <col min="7722" max="7722" width="3.28515625" style="18" customWidth="1"/>
    <col min="7723" max="7742" width="2.7109375" style="18" customWidth="1"/>
    <col min="7743" max="7936" width="2.7109375" style="18"/>
    <col min="7937" max="7969" width="2.7109375" style="18" customWidth="1"/>
    <col min="7970" max="7970" width="2.85546875" style="18" customWidth="1"/>
    <col min="7971" max="7976" width="2.7109375" style="18" customWidth="1"/>
    <col min="7977" max="7977" width="3.140625" style="18" customWidth="1"/>
    <col min="7978" max="7978" width="3.28515625" style="18" customWidth="1"/>
    <col min="7979" max="7998" width="2.7109375" style="18" customWidth="1"/>
    <col min="7999" max="8192" width="2.7109375" style="18"/>
    <col min="8193" max="8225" width="2.7109375" style="18" customWidth="1"/>
    <col min="8226" max="8226" width="2.85546875" style="18" customWidth="1"/>
    <col min="8227" max="8232" width="2.7109375" style="18" customWidth="1"/>
    <col min="8233" max="8233" width="3.140625" style="18" customWidth="1"/>
    <col min="8234" max="8234" width="3.28515625" style="18" customWidth="1"/>
    <col min="8235" max="8254" width="2.7109375" style="18" customWidth="1"/>
    <col min="8255" max="8448" width="2.7109375" style="18"/>
    <col min="8449" max="8481" width="2.7109375" style="18" customWidth="1"/>
    <col min="8482" max="8482" width="2.85546875" style="18" customWidth="1"/>
    <col min="8483" max="8488" width="2.7109375" style="18" customWidth="1"/>
    <col min="8489" max="8489" width="3.140625" style="18" customWidth="1"/>
    <col min="8490" max="8490" width="3.28515625" style="18" customWidth="1"/>
    <col min="8491" max="8510" width="2.7109375" style="18" customWidth="1"/>
    <col min="8511" max="8704" width="2.7109375" style="18"/>
    <col min="8705" max="8737" width="2.7109375" style="18" customWidth="1"/>
    <col min="8738" max="8738" width="2.85546875" style="18" customWidth="1"/>
    <col min="8739" max="8744" width="2.7109375" style="18" customWidth="1"/>
    <col min="8745" max="8745" width="3.140625" style="18" customWidth="1"/>
    <col min="8746" max="8746" width="3.28515625" style="18" customWidth="1"/>
    <col min="8747" max="8766" width="2.7109375" style="18" customWidth="1"/>
    <col min="8767" max="8960" width="2.7109375" style="18"/>
    <col min="8961" max="8993" width="2.7109375" style="18" customWidth="1"/>
    <col min="8994" max="8994" width="2.85546875" style="18" customWidth="1"/>
    <col min="8995" max="9000" width="2.7109375" style="18" customWidth="1"/>
    <col min="9001" max="9001" width="3.140625" style="18" customWidth="1"/>
    <col min="9002" max="9002" width="3.28515625" style="18" customWidth="1"/>
    <col min="9003" max="9022" width="2.7109375" style="18" customWidth="1"/>
    <col min="9023" max="9216" width="2.7109375" style="18"/>
    <col min="9217" max="9249" width="2.7109375" style="18" customWidth="1"/>
    <col min="9250" max="9250" width="2.85546875" style="18" customWidth="1"/>
    <col min="9251" max="9256" width="2.7109375" style="18" customWidth="1"/>
    <col min="9257" max="9257" width="3.140625" style="18" customWidth="1"/>
    <col min="9258" max="9258" width="3.28515625" style="18" customWidth="1"/>
    <col min="9259" max="9278" width="2.7109375" style="18" customWidth="1"/>
    <col min="9279" max="9472" width="2.7109375" style="18"/>
    <col min="9473" max="9505" width="2.7109375" style="18" customWidth="1"/>
    <col min="9506" max="9506" width="2.85546875" style="18" customWidth="1"/>
    <col min="9507" max="9512" width="2.7109375" style="18" customWidth="1"/>
    <col min="9513" max="9513" width="3.140625" style="18" customWidth="1"/>
    <col min="9514" max="9514" width="3.28515625" style="18" customWidth="1"/>
    <col min="9515" max="9534" width="2.7109375" style="18" customWidth="1"/>
    <col min="9535" max="9728" width="2.7109375" style="18"/>
    <col min="9729" max="9761" width="2.7109375" style="18" customWidth="1"/>
    <col min="9762" max="9762" width="2.85546875" style="18" customWidth="1"/>
    <col min="9763" max="9768" width="2.7109375" style="18" customWidth="1"/>
    <col min="9769" max="9769" width="3.140625" style="18" customWidth="1"/>
    <col min="9770" max="9770" width="3.28515625" style="18" customWidth="1"/>
    <col min="9771" max="9790" width="2.7109375" style="18" customWidth="1"/>
    <col min="9791" max="9984" width="2.7109375" style="18"/>
    <col min="9985" max="10017" width="2.7109375" style="18" customWidth="1"/>
    <col min="10018" max="10018" width="2.85546875" style="18" customWidth="1"/>
    <col min="10019" max="10024" width="2.7109375" style="18" customWidth="1"/>
    <col min="10025" max="10025" width="3.140625" style="18" customWidth="1"/>
    <col min="10026" max="10026" width="3.28515625" style="18" customWidth="1"/>
    <col min="10027" max="10046" width="2.7109375" style="18" customWidth="1"/>
    <col min="10047" max="10240" width="2.7109375" style="18"/>
    <col min="10241" max="10273" width="2.7109375" style="18" customWidth="1"/>
    <col min="10274" max="10274" width="2.85546875" style="18" customWidth="1"/>
    <col min="10275" max="10280" width="2.7109375" style="18" customWidth="1"/>
    <col min="10281" max="10281" width="3.140625" style="18" customWidth="1"/>
    <col min="10282" max="10282" width="3.28515625" style="18" customWidth="1"/>
    <col min="10283" max="10302" width="2.7109375" style="18" customWidth="1"/>
    <col min="10303" max="10496" width="2.7109375" style="18"/>
    <col min="10497" max="10529" width="2.7109375" style="18" customWidth="1"/>
    <col min="10530" max="10530" width="2.85546875" style="18" customWidth="1"/>
    <col min="10531" max="10536" width="2.7109375" style="18" customWidth="1"/>
    <col min="10537" max="10537" width="3.140625" style="18" customWidth="1"/>
    <col min="10538" max="10538" width="3.28515625" style="18" customWidth="1"/>
    <col min="10539" max="10558" width="2.7109375" style="18" customWidth="1"/>
    <col min="10559" max="10752" width="2.7109375" style="18"/>
    <col min="10753" max="10785" width="2.7109375" style="18" customWidth="1"/>
    <col min="10786" max="10786" width="2.85546875" style="18" customWidth="1"/>
    <col min="10787" max="10792" width="2.7109375" style="18" customWidth="1"/>
    <col min="10793" max="10793" width="3.140625" style="18" customWidth="1"/>
    <col min="10794" max="10794" width="3.28515625" style="18" customWidth="1"/>
    <col min="10795" max="10814" width="2.7109375" style="18" customWidth="1"/>
    <col min="10815" max="11008" width="2.7109375" style="18"/>
    <col min="11009" max="11041" width="2.7109375" style="18" customWidth="1"/>
    <col min="11042" max="11042" width="2.85546875" style="18" customWidth="1"/>
    <col min="11043" max="11048" width="2.7109375" style="18" customWidth="1"/>
    <col min="11049" max="11049" width="3.140625" style="18" customWidth="1"/>
    <col min="11050" max="11050" width="3.28515625" style="18" customWidth="1"/>
    <col min="11051" max="11070" width="2.7109375" style="18" customWidth="1"/>
    <col min="11071" max="11264" width="2.7109375" style="18"/>
    <col min="11265" max="11297" width="2.7109375" style="18" customWidth="1"/>
    <col min="11298" max="11298" width="2.85546875" style="18" customWidth="1"/>
    <col min="11299" max="11304" width="2.7109375" style="18" customWidth="1"/>
    <col min="11305" max="11305" width="3.140625" style="18" customWidth="1"/>
    <col min="11306" max="11306" width="3.28515625" style="18" customWidth="1"/>
    <col min="11307" max="11326" width="2.7109375" style="18" customWidth="1"/>
    <col min="11327" max="11520" width="2.7109375" style="18"/>
    <col min="11521" max="11553" width="2.7109375" style="18" customWidth="1"/>
    <col min="11554" max="11554" width="2.85546875" style="18" customWidth="1"/>
    <col min="11555" max="11560" width="2.7109375" style="18" customWidth="1"/>
    <col min="11561" max="11561" width="3.140625" style="18" customWidth="1"/>
    <col min="11562" max="11562" width="3.28515625" style="18" customWidth="1"/>
    <col min="11563" max="11582" width="2.7109375" style="18" customWidth="1"/>
    <col min="11583" max="11776" width="2.7109375" style="18"/>
    <col min="11777" max="11809" width="2.7109375" style="18" customWidth="1"/>
    <col min="11810" max="11810" width="2.85546875" style="18" customWidth="1"/>
    <col min="11811" max="11816" width="2.7109375" style="18" customWidth="1"/>
    <col min="11817" max="11817" width="3.140625" style="18" customWidth="1"/>
    <col min="11818" max="11818" width="3.28515625" style="18" customWidth="1"/>
    <col min="11819" max="11838" width="2.7109375" style="18" customWidth="1"/>
    <col min="11839" max="12032" width="2.7109375" style="18"/>
    <col min="12033" max="12065" width="2.7109375" style="18" customWidth="1"/>
    <col min="12066" max="12066" width="2.85546875" style="18" customWidth="1"/>
    <col min="12067" max="12072" width="2.7109375" style="18" customWidth="1"/>
    <col min="12073" max="12073" width="3.140625" style="18" customWidth="1"/>
    <col min="12074" max="12074" width="3.28515625" style="18" customWidth="1"/>
    <col min="12075" max="12094" width="2.7109375" style="18" customWidth="1"/>
    <col min="12095" max="12288" width="2.7109375" style="18"/>
    <col min="12289" max="12321" width="2.7109375" style="18" customWidth="1"/>
    <col min="12322" max="12322" width="2.85546875" style="18" customWidth="1"/>
    <col min="12323" max="12328" width="2.7109375" style="18" customWidth="1"/>
    <col min="12329" max="12329" width="3.140625" style="18" customWidth="1"/>
    <col min="12330" max="12330" width="3.28515625" style="18" customWidth="1"/>
    <col min="12331" max="12350" width="2.7109375" style="18" customWidth="1"/>
    <col min="12351" max="12544" width="2.7109375" style="18"/>
    <col min="12545" max="12577" width="2.7109375" style="18" customWidth="1"/>
    <col min="12578" max="12578" width="2.85546875" style="18" customWidth="1"/>
    <col min="12579" max="12584" width="2.7109375" style="18" customWidth="1"/>
    <col min="12585" max="12585" width="3.140625" style="18" customWidth="1"/>
    <col min="12586" max="12586" width="3.28515625" style="18" customWidth="1"/>
    <col min="12587" max="12606" width="2.7109375" style="18" customWidth="1"/>
    <col min="12607" max="12800" width="2.7109375" style="18"/>
    <col min="12801" max="12833" width="2.7109375" style="18" customWidth="1"/>
    <col min="12834" max="12834" width="2.85546875" style="18" customWidth="1"/>
    <col min="12835" max="12840" width="2.7109375" style="18" customWidth="1"/>
    <col min="12841" max="12841" width="3.140625" style="18" customWidth="1"/>
    <col min="12842" max="12842" width="3.28515625" style="18" customWidth="1"/>
    <col min="12843" max="12862" width="2.7109375" style="18" customWidth="1"/>
    <col min="12863" max="13056" width="2.7109375" style="18"/>
    <col min="13057" max="13089" width="2.7109375" style="18" customWidth="1"/>
    <col min="13090" max="13090" width="2.85546875" style="18" customWidth="1"/>
    <col min="13091" max="13096" width="2.7109375" style="18" customWidth="1"/>
    <col min="13097" max="13097" width="3.140625" style="18" customWidth="1"/>
    <col min="13098" max="13098" width="3.28515625" style="18" customWidth="1"/>
    <col min="13099" max="13118" width="2.7109375" style="18" customWidth="1"/>
    <col min="13119" max="13312" width="2.7109375" style="18"/>
    <col min="13313" max="13345" width="2.7109375" style="18" customWidth="1"/>
    <col min="13346" max="13346" width="2.85546875" style="18" customWidth="1"/>
    <col min="13347" max="13352" width="2.7109375" style="18" customWidth="1"/>
    <col min="13353" max="13353" width="3.140625" style="18" customWidth="1"/>
    <col min="13354" max="13354" width="3.28515625" style="18" customWidth="1"/>
    <col min="13355" max="13374" width="2.7109375" style="18" customWidth="1"/>
    <col min="13375" max="13568" width="2.7109375" style="18"/>
    <col min="13569" max="13601" width="2.7109375" style="18" customWidth="1"/>
    <col min="13602" max="13602" width="2.85546875" style="18" customWidth="1"/>
    <col min="13603" max="13608" width="2.7109375" style="18" customWidth="1"/>
    <col min="13609" max="13609" width="3.140625" style="18" customWidth="1"/>
    <col min="13610" max="13610" width="3.28515625" style="18" customWidth="1"/>
    <col min="13611" max="13630" width="2.7109375" style="18" customWidth="1"/>
    <col min="13631" max="13824" width="2.7109375" style="18"/>
    <col min="13825" max="13857" width="2.7109375" style="18" customWidth="1"/>
    <col min="13858" max="13858" width="2.85546875" style="18" customWidth="1"/>
    <col min="13859" max="13864" width="2.7109375" style="18" customWidth="1"/>
    <col min="13865" max="13865" width="3.140625" style="18" customWidth="1"/>
    <col min="13866" max="13866" width="3.28515625" style="18" customWidth="1"/>
    <col min="13867" max="13886" width="2.7109375" style="18" customWidth="1"/>
    <col min="13887" max="14080" width="2.7109375" style="18"/>
    <col min="14081" max="14113" width="2.7109375" style="18" customWidth="1"/>
    <col min="14114" max="14114" width="2.85546875" style="18" customWidth="1"/>
    <col min="14115" max="14120" width="2.7109375" style="18" customWidth="1"/>
    <col min="14121" max="14121" width="3.140625" style="18" customWidth="1"/>
    <col min="14122" max="14122" width="3.28515625" style="18" customWidth="1"/>
    <col min="14123" max="14142" width="2.7109375" style="18" customWidth="1"/>
    <col min="14143" max="14336" width="2.7109375" style="18"/>
    <col min="14337" max="14369" width="2.7109375" style="18" customWidth="1"/>
    <col min="14370" max="14370" width="2.85546875" style="18" customWidth="1"/>
    <col min="14371" max="14376" width="2.7109375" style="18" customWidth="1"/>
    <col min="14377" max="14377" width="3.140625" style="18" customWidth="1"/>
    <col min="14378" max="14378" width="3.28515625" style="18" customWidth="1"/>
    <col min="14379" max="14398" width="2.7109375" style="18" customWidth="1"/>
    <col min="14399" max="14592" width="2.7109375" style="18"/>
    <col min="14593" max="14625" width="2.7109375" style="18" customWidth="1"/>
    <col min="14626" max="14626" width="2.85546875" style="18" customWidth="1"/>
    <col min="14627" max="14632" width="2.7109375" style="18" customWidth="1"/>
    <col min="14633" max="14633" width="3.140625" style="18" customWidth="1"/>
    <col min="14634" max="14634" width="3.28515625" style="18" customWidth="1"/>
    <col min="14635" max="14654" width="2.7109375" style="18" customWidth="1"/>
    <col min="14655" max="14848" width="2.7109375" style="18"/>
    <col min="14849" max="14881" width="2.7109375" style="18" customWidth="1"/>
    <col min="14882" max="14882" width="2.85546875" style="18" customWidth="1"/>
    <col min="14883" max="14888" width="2.7109375" style="18" customWidth="1"/>
    <col min="14889" max="14889" width="3.140625" style="18" customWidth="1"/>
    <col min="14890" max="14890" width="3.28515625" style="18" customWidth="1"/>
    <col min="14891" max="14910" width="2.7109375" style="18" customWidth="1"/>
    <col min="14911" max="15104" width="2.7109375" style="18"/>
    <col min="15105" max="15137" width="2.7109375" style="18" customWidth="1"/>
    <col min="15138" max="15138" width="2.85546875" style="18" customWidth="1"/>
    <col min="15139" max="15144" width="2.7109375" style="18" customWidth="1"/>
    <col min="15145" max="15145" width="3.140625" style="18" customWidth="1"/>
    <col min="15146" max="15146" width="3.28515625" style="18" customWidth="1"/>
    <col min="15147" max="15166" width="2.7109375" style="18" customWidth="1"/>
    <col min="15167" max="15360" width="2.7109375" style="18"/>
    <col min="15361" max="15393" width="2.7109375" style="18" customWidth="1"/>
    <col min="15394" max="15394" width="2.85546875" style="18" customWidth="1"/>
    <col min="15395" max="15400" width="2.7109375" style="18" customWidth="1"/>
    <col min="15401" max="15401" width="3.140625" style="18" customWidth="1"/>
    <col min="15402" max="15402" width="3.28515625" style="18" customWidth="1"/>
    <col min="15403" max="15422" width="2.7109375" style="18" customWidth="1"/>
    <col min="15423" max="15616" width="2.7109375" style="18"/>
    <col min="15617" max="15649" width="2.7109375" style="18" customWidth="1"/>
    <col min="15650" max="15650" width="2.85546875" style="18" customWidth="1"/>
    <col min="15651" max="15656" width="2.7109375" style="18" customWidth="1"/>
    <col min="15657" max="15657" width="3.140625" style="18" customWidth="1"/>
    <col min="15658" max="15658" width="3.28515625" style="18" customWidth="1"/>
    <col min="15659" max="15678" width="2.7109375" style="18" customWidth="1"/>
    <col min="15679" max="15872" width="2.7109375" style="18"/>
    <col min="15873" max="15905" width="2.7109375" style="18" customWidth="1"/>
    <col min="15906" max="15906" width="2.85546875" style="18" customWidth="1"/>
    <col min="15907" max="15912" width="2.7109375" style="18" customWidth="1"/>
    <col min="15913" max="15913" width="3.140625" style="18" customWidth="1"/>
    <col min="15914" max="15914" width="3.28515625" style="18" customWidth="1"/>
    <col min="15915" max="15934" width="2.7109375" style="18" customWidth="1"/>
    <col min="15935" max="16128" width="2.7109375" style="18"/>
    <col min="16129" max="16161" width="2.7109375" style="18" customWidth="1"/>
    <col min="16162" max="16162" width="2.85546875" style="18" customWidth="1"/>
    <col min="16163" max="16168" width="2.7109375" style="18" customWidth="1"/>
    <col min="16169" max="16169" width="3.140625" style="18" customWidth="1"/>
    <col min="16170" max="16170" width="3.28515625" style="18" customWidth="1"/>
    <col min="16171" max="16190" width="2.7109375" style="18" customWidth="1"/>
    <col min="16191" max="16384" width="2.7109375" style="18"/>
  </cols>
  <sheetData>
    <row r="1" spans="1:62" ht="28.5" customHeight="1" x14ac:dyDescent="0.25">
      <c r="A1" s="175" t="s">
        <v>221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2" s="15" customFormat="1" ht="12.75" customHeight="1" x14ac:dyDescent="0.25">
      <c r="A2" s="14" t="s">
        <v>27</v>
      </c>
      <c r="B2" s="14"/>
      <c r="C2" s="14"/>
      <c r="D2" s="14"/>
      <c r="I2" s="14"/>
      <c r="J2" s="14"/>
      <c r="K2" s="14"/>
      <c r="AC2" s="16"/>
      <c r="AD2" s="16"/>
      <c r="AO2" s="16"/>
      <c r="AP2" s="16"/>
      <c r="AQ2" s="16"/>
      <c r="AR2" s="16"/>
      <c r="BJ2" s="17"/>
    </row>
    <row r="3" spans="1:62" ht="12.75" customHeight="1" thickBot="1" x14ac:dyDescent="0.3"/>
    <row r="4" spans="1:62" s="22" customFormat="1" ht="12.75" customHeight="1" x14ac:dyDescent="0.2">
      <c r="A4" s="176" t="s">
        <v>28</v>
      </c>
      <c r="B4" s="200"/>
      <c r="C4" s="200"/>
      <c r="D4" s="200"/>
      <c r="E4" s="201"/>
      <c r="F4" s="202"/>
      <c r="G4" s="203"/>
      <c r="H4" s="203"/>
      <c r="I4" s="203"/>
      <c r="J4" s="203"/>
      <c r="K4" s="203"/>
      <c r="L4" s="203"/>
      <c r="M4" s="203"/>
      <c r="N4" s="203"/>
      <c r="O4" s="203"/>
      <c r="P4" s="203"/>
      <c r="Q4" s="203"/>
      <c r="R4" s="203"/>
      <c r="S4" s="204"/>
      <c r="T4" s="176" t="s">
        <v>29</v>
      </c>
      <c r="U4" s="205"/>
      <c r="V4" s="205"/>
      <c r="W4" s="206"/>
      <c r="X4" s="207"/>
      <c r="Y4" s="208"/>
      <c r="Z4" s="209"/>
      <c r="AA4" s="210"/>
      <c r="AB4" s="176" t="s">
        <v>30</v>
      </c>
      <c r="AC4" s="205"/>
      <c r="AD4" s="211"/>
      <c r="AE4" s="208"/>
      <c r="AF4" s="212"/>
      <c r="AG4" s="213"/>
      <c r="AH4" s="176" t="s">
        <v>31</v>
      </c>
      <c r="AI4" s="177"/>
      <c r="AJ4" s="178"/>
      <c r="AK4" s="179"/>
      <c r="AL4" s="180"/>
      <c r="AM4" s="181"/>
      <c r="AN4" s="182" t="s">
        <v>32</v>
      </c>
      <c r="AO4" s="183"/>
      <c r="AP4" s="183"/>
      <c r="AQ4" s="183"/>
      <c r="AR4" s="183"/>
      <c r="AS4" s="183"/>
      <c r="AT4" s="184"/>
      <c r="AU4" s="188" t="str">
        <f>IF(A12=0,"",SUM(M11:P30))</f>
        <v/>
      </c>
      <c r="AV4" s="189"/>
      <c r="AW4" s="189"/>
      <c r="AX4" s="189"/>
      <c r="AY4" s="189"/>
      <c r="AZ4" s="189"/>
      <c r="BA4" s="189"/>
      <c r="BB4" s="189"/>
      <c r="BC4" s="189"/>
      <c r="BD4" s="189"/>
      <c r="BE4" s="189"/>
      <c r="BF4" s="189"/>
      <c r="BG4" s="189"/>
      <c r="BH4" s="190"/>
      <c r="BI4" s="21"/>
    </row>
    <row r="5" spans="1:62" s="22" customFormat="1" ht="12.75" customHeight="1" x14ac:dyDescent="0.2">
      <c r="A5" s="191" t="s">
        <v>33</v>
      </c>
      <c r="B5" s="192"/>
      <c r="C5" s="192"/>
      <c r="D5" s="192"/>
      <c r="E5" s="193"/>
      <c r="F5" s="194"/>
      <c r="G5" s="195"/>
      <c r="H5" s="195"/>
      <c r="I5" s="195"/>
      <c r="J5" s="195"/>
      <c r="K5" s="195"/>
      <c r="L5" s="195"/>
      <c r="M5" s="195"/>
      <c r="N5" s="195"/>
      <c r="O5" s="195"/>
      <c r="P5" s="195"/>
      <c r="Q5" s="195"/>
      <c r="R5" s="195"/>
      <c r="S5" s="196"/>
      <c r="T5" s="434" t="s">
        <v>34</v>
      </c>
      <c r="U5" s="435"/>
      <c r="V5" s="435"/>
      <c r="W5" s="435"/>
      <c r="X5" s="436"/>
      <c r="Y5" s="440"/>
      <c r="Z5" s="441"/>
      <c r="AA5" s="441"/>
      <c r="AB5" s="441"/>
      <c r="AC5" s="441"/>
      <c r="AD5" s="441"/>
      <c r="AE5" s="441"/>
      <c r="AF5" s="441"/>
      <c r="AG5" s="441"/>
      <c r="AH5" s="441"/>
      <c r="AI5" s="441"/>
      <c r="AJ5" s="441"/>
      <c r="AK5" s="441"/>
      <c r="AL5" s="441"/>
      <c r="AM5" s="442"/>
      <c r="AN5" s="185"/>
      <c r="AO5" s="186"/>
      <c r="AP5" s="186"/>
      <c r="AQ5" s="186"/>
      <c r="AR5" s="186"/>
      <c r="AS5" s="186"/>
      <c r="AT5" s="187"/>
      <c r="AU5" s="197" t="str">
        <f>IF(A12=0,"",IF(AU4&gt;=46,"Extreme",IF(AU4&gt;=40,"Very High",IF(AU4&gt;=30,"High",IF(AU4&gt;=20,"Moderate",IF(AU4&gt;=10,"Low",IF(AU4&lt;10,"Very Low")))))))</f>
        <v/>
      </c>
      <c r="AV5" s="198"/>
      <c r="AW5" s="198"/>
      <c r="AX5" s="198"/>
      <c r="AY5" s="198"/>
      <c r="AZ5" s="198"/>
      <c r="BA5" s="198"/>
      <c r="BB5" s="198"/>
      <c r="BC5" s="198"/>
      <c r="BD5" s="198"/>
      <c r="BE5" s="198"/>
      <c r="BF5" s="198"/>
      <c r="BG5" s="198"/>
      <c r="BH5" s="199"/>
      <c r="BI5" s="21"/>
    </row>
    <row r="6" spans="1:62" s="22" customFormat="1" ht="12.75" customHeight="1" x14ac:dyDescent="0.2">
      <c r="A6" s="191" t="s">
        <v>35</v>
      </c>
      <c r="B6" s="192"/>
      <c r="C6" s="192"/>
      <c r="D6" s="192"/>
      <c r="E6" s="193"/>
      <c r="F6" s="194"/>
      <c r="G6" s="195"/>
      <c r="H6" s="195"/>
      <c r="I6" s="195"/>
      <c r="J6" s="195"/>
      <c r="K6" s="195"/>
      <c r="L6" s="195"/>
      <c r="M6" s="195"/>
      <c r="N6" s="195"/>
      <c r="O6" s="195"/>
      <c r="P6" s="195"/>
      <c r="Q6" s="195"/>
      <c r="R6" s="195"/>
      <c r="S6" s="196"/>
      <c r="T6" s="437" t="s">
        <v>126</v>
      </c>
      <c r="U6" s="438"/>
      <c r="V6" s="438"/>
      <c r="W6" s="438"/>
      <c r="X6" s="439"/>
      <c r="Y6" s="443"/>
      <c r="Z6" s="444"/>
      <c r="AA6" s="444"/>
      <c r="AB6" s="444"/>
      <c r="AC6" s="444"/>
      <c r="AD6" s="444"/>
      <c r="AE6" s="444"/>
      <c r="AF6" s="444"/>
      <c r="AG6" s="444"/>
      <c r="AH6" s="444"/>
      <c r="AI6" s="444"/>
      <c r="AJ6" s="444"/>
      <c r="AK6" s="444"/>
      <c r="AL6" s="444"/>
      <c r="AM6" s="445"/>
      <c r="AN6" s="235" t="s">
        <v>36</v>
      </c>
      <c r="AO6" s="236"/>
      <c r="AP6" s="237"/>
      <c r="AQ6" s="215" t="s">
        <v>37</v>
      </c>
      <c r="AR6" s="215"/>
      <c r="AS6" s="216"/>
      <c r="AT6" s="215" t="s">
        <v>38</v>
      </c>
      <c r="AU6" s="215"/>
      <c r="AV6" s="215"/>
      <c r="AW6" s="214" t="s">
        <v>39</v>
      </c>
      <c r="AX6" s="215"/>
      <c r="AY6" s="216"/>
      <c r="AZ6" s="215" t="s">
        <v>40</v>
      </c>
      <c r="BA6" s="215"/>
      <c r="BB6" s="215"/>
      <c r="BC6" s="214" t="s">
        <v>41</v>
      </c>
      <c r="BD6" s="215"/>
      <c r="BE6" s="216"/>
      <c r="BF6" s="215" t="s">
        <v>42</v>
      </c>
      <c r="BG6" s="215"/>
      <c r="BH6" s="217"/>
      <c r="BI6" s="21"/>
    </row>
    <row r="7" spans="1:62" s="22" customFormat="1" ht="12.75" customHeight="1" thickBot="1" x14ac:dyDescent="0.25">
      <c r="A7" s="218" t="s">
        <v>43</v>
      </c>
      <c r="B7" s="219"/>
      <c r="C7" s="219"/>
      <c r="D7" s="219"/>
      <c r="E7" s="220"/>
      <c r="F7" s="221"/>
      <c r="G7" s="222"/>
      <c r="H7" s="222"/>
      <c r="I7" s="222"/>
      <c r="J7" s="222"/>
      <c r="K7" s="222"/>
      <c r="L7" s="222"/>
      <c r="M7" s="222"/>
      <c r="N7" s="222"/>
      <c r="O7" s="222"/>
      <c r="P7" s="222"/>
      <c r="Q7" s="222"/>
      <c r="R7" s="222"/>
      <c r="S7" s="223"/>
      <c r="T7" s="224"/>
      <c r="U7" s="225"/>
      <c r="V7" s="225"/>
      <c r="W7" s="225"/>
      <c r="X7" s="226"/>
      <c r="Y7" s="227"/>
      <c r="Z7" s="228"/>
      <c r="AA7" s="228"/>
      <c r="AB7" s="228"/>
      <c r="AC7" s="228"/>
      <c r="AD7" s="228"/>
      <c r="AE7" s="228"/>
      <c r="AF7" s="228"/>
      <c r="AG7" s="228"/>
      <c r="AH7" s="228"/>
      <c r="AI7" s="228"/>
      <c r="AJ7" s="228"/>
      <c r="AK7" s="228"/>
      <c r="AL7" s="228"/>
      <c r="AM7" s="229"/>
      <c r="AN7" s="238"/>
      <c r="AO7" s="239"/>
      <c r="AP7" s="240"/>
      <c r="AQ7" s="230" t="s">
        <v>44</v>
      </c>
      <c r="AR7" s="230"/>
      <c r="AS7" s="231"/>
      <c r="AT7" s="230" t="s">
        <v>45</v>
      </c>
      <c r="AU7" s="230"/>
      <c r="AV7" s="230"/>
      <c r="AW7" s="232" t="s">
        <v>46</v>
      </c>
      <c r="AX7" s="233"/>
      <c r="AY7" s="234"/>
      <c r="AZ7" s="233" t="s">
        <v>47</v>
      </c>
      <c r="BA7" s="233"/>
      <c r="BB7" s="233"/>
      <c r="BC7" s="232" t="s">
        <v>48</v>
      </c>
      <c r="BD7" s="233"/>
      <c r="BE7" s="234"/>
      <c r="BF7" s="233" t="s">
        <v>49</v>
      </c>
      <c r="BG7" s="233"/>
      <c r="BH7" s="241"/>
      <c r="BI7" s="21"/>
    </row>
    <row r="8" spans="1:62" ht="12.75" customHeight="1" thickBot="1" x14ac:dyDescent="0.3">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3">
      <c r="A9" s="242" t="s">
        <v>50</v>
      </c>
      <c r="B9" s="243"/>
      <c r="C9" s="243"/>
      <c r="D9" s="243"/>
      <c r="E9" s="244"/>
      <c r="F9" s="244"/>
      <c r="G9" s="244"/>
      <c r="H9" s="244"/>
      <c r="I9" s="244"/>
      <c r="J9" s="244"/>
      <c r="K9" s="244"/>
      <c r="L9" s="244"/>
      <c r="M9" s="244"/>
      <c r="N9" s="244"/>
      <c r="O9" s="244"/>
      <c r="P9" s="244"/>
      <c r="Q9" s="244"/>
      <c r="R9" s="244"/>
      <c r="S9" s="244"/>
      <c r="T9" s="244"/>
      <c r="U9" s="244"/>
      <c r="V9" s="244"/>
      <c r="W9" s="244"/>
      <c r="X9" s="244"/>
      <c r="Y9" s="244"/>
      <c r="Z9" s="244"/>
      <c r="AA9" s="244"/>
      <c r="AB9" s="245"/>
      <c r="AC9" s="24"/>
      <c r="AD9" s="24"/>
      <c r="AE9" s="246" t="s">
        <v>50</v>
      </c>
      <c r="AF9" s="248" t="s">
        <v>51</v>
      </c>
      <c r="AG9" s="248"/>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50"/>
    </row>
    <row r="10" spans="1:62" ht="12.75" customHeight="1" thickTop="1" x14ac:dyDescent="0.25">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47"/>
      <c r="AF10" s="125"/>
      <c r="AG10" s="31"/>
      <c r="AH10" s="31"/>
      <c r="AI10" s="31"/>
      <c r="AJ10" s="31"/>
      <c r="AK10" s="31"/>
      <c r="AL10" s="128"/>
      <c r="AM10" s="128"/>
      <c r="AN10" s="128"/>
      <c r="AO10" s="128"/>
      <c r="AP10" s="129"/>
      <c r="AQ10" s="251" t="s">
        <v>37</v>
      </c>
      <c r="AR10" s="252"/>
      <c r="AS10" s="253"/>
      <c r="AT10" s="251" t="s">
        <v>38</v>
      </c>
      <c r="AU10" s="252"/>
      <c r="AV10" s="253"/>
      <c r="AW10" s="251" t="s">
        <v>39</v>
      </c>
      <c r="AX10" s="252"/>
      <c r="AY10" s="253"/>
      <c r="AZ10" s="251" t="s">
        <v>40</v>
      </c>
      <c r="BA10" s="252"/>
      <c r="BB10" s="253"/>
      <c r="BC10" s="257" t="s">
        <v>41</v>
      </c>
      <c r="BD10" s="258"/>
      <c r="BE10" s="259"/>
      <c r="BF10" s="251" t="s">
        <v>42</v>
      </c>
      <c r="BG10" s="252"/>
      <c r="BH10" s="280"/>
      <c r="BJ10" s="18"/>
    </row>
    <row r="11" spans="1:62" ht="12.75" customHeight="1" x14ac:dyDescent="0.25">
      <c r="A11" s="282" t="s">
        <v>53</v>
      </c>
      <c r="B11" s="283"/>
      <c r="C11" s="283"/>
      <c r="D11" s="283"/>
      <c r="E11" s="284"/>
      <c r="F11" s="285" t="s">
        <v>54</v>
      </c>
      <c r="G11" s="283"/>
      <c r="H11" s="283"/>
      <c r="I11" s="286"/>
      <c r="J11" s="285" t="s">
        <v>55</v>
      </c>
      <c r="K11" s="287"/>
      <c r="L11" s="288"/>
      <c r="M11" s="285" t="s">
        <v>56</v>
      </c>
      <c r="N11" s="283"/>
      <c r="O11" s="283"/>
      <c r="P11" s="284"/>
      <c r="Q11" s="289" t="s">
        <v>57</v>
      </c>
      <c r="R11" s="290"/>
      <c r="S11" s="290"/>
      <c r="T11" s="290"/>
      <c r="U11" s="290"/>
      <c r="V11" s="291"/>
      <c r="W11" s="285" t="s">
        <v>58</v>
      </c>
      <c r="X11" s="287"/>
      <c r="Y11" s="287"/>
      <c r="Z11" s="287"/>
      <c r="AA11" s="287"/>
      <c r="AB11" s="292"/>
      <c r="AC11" s="34"/>
      <c r="AD11" s="34"/>
      <c r="AE11" s="247"/>
      <c r="AF11" s="35"/>
      <c r="AG11" s="130"/>
      <c r="AH11" s="130"/>
      <c r="AI11" s="130"/>
      <c r="AJ11" s="130"/>
      <c r="AK11" s="130"/>
      <c r="AL11" s="130"/>
      <c r="AM11" s="130"/>
      <c r="AN11" s="130"/>
      <c r="AO11" s="130"/>
      <c r="AP11" s="131"/>
      <c r="AQ11" s="254"/>
      <c r="AR11" s="255"/>
      <c r="AS11" s="256"/>
      <c r="AT11" s="254"/>
      <c r="AU11" s="255"/>
      <c r="AV11" s="256"/>
      <c r="AW11" s="254"/>
      <c r="AX11" s="255"/>
      <c r="AY11" s="256"/>
      <c r="AZ11" s="254"/>
      <c r="BA11" s="255"/>
      <c r="BB11" s="256"/>
      <c r="BC11" s="260"/>
      <c r="BD11" s="261"/>
      <c r="BE11" s="262"/>
      <c r="BF11" s="254"/>
      <c r="BG11" s="255"/>
      <c r="BH11" s="281"/>
      <c r="BJ11" s="18"/>
    </row>
    <row r="12" spans="1:62" ht="12.75" customHeight="1" thickBot="1" x14ac:dyDescent="0.25">
      <c r="A12" s="263"/>
      <c r="B12" s="264"/>
      <c r="C12" s="264"/>
      <c r="D12" s="264"/>
      <c r="E12" s="265"/>
      <c r="F12" s="266"/>
      <c r="G12" s="264"/>
      <c r="H12" s="264"/>
      <c r="I12" s="267"/>
      <c r="J12" s="268" t="str">
        <f>IF(A12=0,"",A12/F12)</f>
        <v/>
      </c>
      <c r="K12" s="269"/>
      <c r="L12" s="270"/>
      <c r="M12" s="268" t="str">
        <f>IF(A12=0,"",IF(J12&gt;2.8,10,IF(J12&gt;2.099,(J12-2.1)/0.7+8,IF(J12&gt;1.599,(J12-1.6)/0.4*1.9+6,IF(J12&gt;1.199,(J12-1.2)/0.3*1.9+4,IF(J12&gt;1.099,(J12-1.1)/0.09*1.9+2,IF(J12&gt;0.99,(J12-1)/0.1*0.9+1,0)))))))</f>
        <v/>
      </c>
      <c r="N12" s="271"/>
      <c r="O12" s="271"/>
      <c r="P12" s="272"/>
      <c r="Q12" s="273" t="str">
        <f>IF(A12=0,"",IF(M12&lt;2,"Very Low",IF(M12&lt;4,"Low",IF(M12&lt;6,"Moderate",IF(M12&lt;8,"High",IF(M12&lt;10,"Very High",IF(M12&gt;=10,"Extreme")))))))</f>
        <v/>
      </c>
      <c r="R12" s="274"/>
      <c r="S12" s="274"/>
      <c r="T12" s="274"/>
      <c r="U12" s="275"/>
      <c r="V12" s="276"/>
      <c r="W12" s="277"/>
      <c r="X12" s="278"/>
      <c r="Y12" s="278"/>
      <c r="Z12" s="278"/>
      <c r="AA12" s="278"/>
      <c r="AB12" s="279"/>
      <c r="AC12" s="38"/>
      <c r="AD12" s="38"/>
      <c r="AE12" s="247"/>
      <c r="AF12" s="301" t="s">
        <v>59</v>
      </c>
      <c r="AG12" s="302"/>
      <c r="AH12" s="302"/>
      <c r="AI12" s="302"/>
      <c r="AJ12" s="302"/>
      <c r="AK12" s="302"/>
      <c r="AL12" s="302"/>
      <c r="AM12" s="302"/>
      <c r="AN12" s="294" t="s">
        <v>55</v>
      </c>
      <c r="AO12" s="294"/>
      <c r="AP12" s="295"/>
      <c r="AQ12" s="293" t="s">
        <v>60</v>
      </c>
      <c r="AR12" s="294"/>
      <c r="AS12" s="295"/>
      <c r="AT12" s="293" t="s">
        <v>61</v>
      </c>
      <c r="AU12" s="294"/>
      <c r="AV12" s="295"/>
      <c r="AW12" s="293" t="s">
        <v>62</v>
      </c>
      <c r="AX12" s="294"/>
      <c r="AY12" s="295"/>
      <c r="AZ12" s="293" t="s">
        <v>63</v>
      </c>
      <c r="BA12" s="294"/>
      <c r="BB12" s="295"/>
      <c r="BC12" s="293" t="s">
        <v>64</v>
      </c>
      <c r="BD12" s="294"/>
      <c r="BE12" s="295"/>
      <c r="BF12" s="293" t="s">
        <v>65</v>
      </c>
      <c r="BG12" s="294"/>
      <c r="BH12" s="296"/>
      <c r="BJ12" s="18"/>
    </row>
    <row r="13" spans="1:62" ht="12.75" customHeight="1" x14ac:dyDescent="0.25">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47"/>
      <c r="AF13" s="303"/>
      <c r="AG13" s="304"/>
      <c r="AH13" s="304"/>
      <c r="AI13" s="304"/>
      <c r="AJ13" s="304"/>
      <c r="AK13" s="304"/>
      <c r="AL13" s="304"/>
      <c r="AM13" s="304"/>
      <c r="AN13" s="297" t="s">
        <v>56</v>
      </c>
      <c r="AO13" s="297"/>
      <c r="AP13" s="298"/>
      <c r="AQ13" s="299" t="s">
        <v>67</v>
      </c>
      <c r="AR13" s="297"/>
      <c r="AS13" s="298"/>
      <c r="AT13" s="299" t="s">
        <v>68</v>
      </c>
      <c r="AU13" s="297"/>
      <c r="AV13" s="298"/>
      <c r="AW13" s="299" t="s">
        <v>69</v>
      </c>
      <c r="AX13" s="297"/>
      <c r="AY13" s="298"/>
      <c r="AZ13" s="299" t="s">
        <v>70</v>
      </c>
      <c r="BA13" s="297"/>
      <c r="BB13" s="298"/>
      <c r="BC13" s="299" t="s">
        <v>71</v>
      </c>
      <c r="BD13" s="297"/>
      <c r="BE13" s="298"/>
      <c r="BF13" s="299">
        <v>10</v>
      </c>
      <c r="BG13" s="297"/>
      <c r="BH13" s="300"/>
      <c r="BJ13" s="18"/>
    </row>
    <row r="14" spans="1:62" ht="12.75" customHeight="1" x14ac:dyDescent="0.25">
      <c r="A14" s="282" t="s">
        <v>72</v>
      </c>
      <c r="B14" s="283"/>
      <c r="C14" s="283"/>
      <c r="D14" s="283"/>
      <c r="E14" s="284"/>
      <c r="F14" s="285" t="s">
        <v>53</v>
      </c>
      <c r="G14" s="283"/>
      <c r="H14" s="283"/>
      <c r="I14" s="286"/>
      <c r="J14" s="285" t="s">
        <v>55</v>
      </c>
      <c r="K14" s="287"/>
      <c r="L14" s="288"/>
      <c r="M14" s="285" t="s">
        <v>56</v>
      </c>
      <c r="N14" s="283"/>
      <c r="O14" s="283"/>
      <c r="P14" s="316"/>
      <c r="Q14" s="289" t="s">
        <v>57</v>
      </c>
      <c r="R14" s="290"/>
      <c r="S14" s="290"/>
      <c r="T14" s="290"/>
      <c r="U14" s="290"/>
      <c r="V14" s="317"/>
      <c r="W14" s="285" t="s">
        <v>58</v>
      </c>
      <c r="X14" s="287"/>
      <c r="Y14" s="287"/>
      <c r="Z14" s="287"/>
      <c r="AA14" s="287"/>
      <c r="AB14" s="292"/>
      <c r="AC14" s="34"/>
      <c r="AD14" s="34"/>
      <c r="AE14" s="247"/>
      <c r="AF14" s="301" t="s">
        <v>73</v>
      </c>
      <c r="AG14" s="302"/>
      <c r="AH14" s="302"/>
      <c r="AI14" s="302"/>
      <c r="AJ14" s="302"/>
      <c r="AK14" s="302"/>
      <c r="AL14" s="302"/>
      <c r="AM14" s="302"/>
      <c r="AN14" s="294" t="s">
        <v>55</v>
      </c>
      <c r="AO14" s="294"/>
      <c r="AP14" s="295"/>
      <c r="AQ14" s="293" t="s">
        <v>74</v>
      </c>
      <c r="AR14" s="294"/>
      <c r="AS14" s="295"/>
      <c r="AT14" s="293" t="s">
        <v>75</v>
      </c>
      <c r="AU14" s="294"/>
      <c r="AV14" s="295"/>
      <c r="AW14" s="293" t="s">
        <v>76</v>
      </c>
      <c r="AX14" s="294"/>
      <c r="AY14" s="295"/>
      <c r="AZ14" s="293" t="s">
        <v>77</v>
      </c>
      <c r="BA14" s="294"/>
      <c r="BB14" s="295"/>
      <c r="BC14" s="293" t="s">
        <v>78</v>
      </c>
      <c r="BD14" s="294"/>
      <c r="BE14" s="295"/>
      <c r="BF14" s="293" t="s">
        <v>79</v>
      </c>
      <c r="BG14" s="294"/>
      <c r="BH14" s="296"/>
      <c r="BJ14" s="18"/>
    </row>
    <row r="15" spans="1:62" ht="12.75" customHeight="1" thickBot="1" x14ac:dyDescent="0.25">
      <c r="A15" s="263"/>
      <c r="B15" s="264"/>
      <c r="C15" s="264"/>
      <c r="D15" s="264"/>
      <c r="E15" s="265"/>
      <c r="F15" s="268" t="str">
        <f>IF(A12=0,"",A12)</f>
        <v/>
      </c>
      <c r="G15" s="271"/>
      <c r="H15" s="271"/>
      <c r="I15" s="305"/>
      <c r="J15" s="268" t="str">
        <f>IF(A15=0,"",A15/F15)</f>
        <v/>
      </c>
      <c r="K15" s="269"/>
      <c r="L15" s="270"/>
      <c r="M15" s="268" t="str">
        <f>IF(A15=0,"",IF(J15&lt;0.05,10,IF(J15&lt;0.1401,9-((J15-0.05)/0.09),IF(J15&lt;0.2901,7.9-((J15-0.15)/0.14*1.9),IF(J15&lt;0.4901,5.9-((J15-0.3)/0.19*1.9),IF(J15&lt;0.8901,3.9-((J15-0.5)/0.39*1.9),IF(J15&lt;1.01,1.9-((J15-0.9)/0.1*0.9),1)))))))</f>
        <v/>
      </c>
      <c r="N15" s="271"/>
      <c r="O15" s="271"/>
      <c r="P15" s="272"/>
      <c r="Q15" s="273" t="str">
        <f>IF(A15=0,"",IF(M15&lt;2,"Very Low",IF(M15&lt;4,"Low",IF(M15&lt;6,"Moderate",IF(M15&lt;8,"High",IF(M15&lt;10,"Very High",IF(M15&gt;=10,"Extreme")))))))</f>
        <v/>
      </c>
      <c r="R15" s="274"/>
      <c r="S15" s="274"/>
      <c r="T15" s="274"/>
      <c r="U15" s="275"/>
      <c r="V15" s="276"/>
      <c r="W15" s="306"/>
      <c r="X15" s="307"/>
      <c r="Y15" s="307"/>
      <c r="Z15" s="307"/>
      <c r="AA15" s="307"/>
      <c r="AB15" s="308"/>
      <c r="AC15" s="38"/>
      <c r="AD15" s="38"/>
      <c r="AE15" s="247"/>
      <c r="AF15" s="303"/>
      <c r="AG15" s="304"/>
      <c r="AH15" s="304"/>
      <c r="AI15" s="304"/>
      <c r="AJ15" s="304"/>
      <c r="AK15" s="304"/>
      <c r="AL15" s="304"/>
      <c r="AM15" s="304"/>
      <c r="AN15" s="297" t="s">
        <v>56</v>
      </c>
      <c r="AO15" s="297"/>
      <c r="AP15" s="298"/>
      <c r="AQ15" s="299" t="s">
        <v>67</v>
      </c>
      <c r="AR15" s="297"/>
      <c r="AS15" s="298"/>
      <c r="AT15" s="299" t="s">
        <v>68</v>
      </c>
      <c r="AU15" s="297"/>
      <c r="AV15" s="298"/>
      <c r="AW15" s="299" t="s">
        <v>69</v>
      </c>
      <c r="AX15" s="297"/>
      <c r="AY15" s="298"/>
      <c r="AZ15" s="299" t="s">
        <v>70</v>
      </c>
      <c r="BA15" s="297"/>
      <c r="BB15" s="298"/>
      <c r="BC15" s="299" t="s">
        <v>71</v>
      </c>
      <c r="BD15" s="297"/>
      <c r="BE15" s="298"/>
      <c r="BF15" s="299">
        <v>10</v>
      </c>
      <c r="BG15" s="297"/>
      <c r="BH15" s="300"/>
      <c r="BJ15" s="18"/>
    </row>
    <row r="16" spans="1:62" ht="12.75" customHeight="1" x14ac:dyDescent="0.25">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47"/>
      <c r="AF16" s="301" t="s">
        <v>80</v>
      </c>
      <c r="AG16" s="302"/>
      <c r="AH16" s="302"/>
      <c r="AI16" s="302"/>
      <c r="AJ16" s="302"/>
      <c r="AK16" s="302"/>
      <c r="AL16" s="302"/>
      <c r="AM16" s="302"/>
      <c r="AN16" s="294" t="s">
        <v>55</v>
      </c>
      <c r="AO16" s="294"/>
      <c r="AP16" s="295"/>
      <c r="AQ16" s="293" t="s">
        <v>81</v>
      </c>
      <c r="AR16" s="294"/>
      <c r="AS16" s="295"/>
      <c r="AT16" s="293" t="s">
        <v>82</v>
      </c>
      <c r="AU16" s="294"/>
      <c r="AV16" s="295"/>
      <c r="AW16" s="293" t="s">
        <v>83</v>
      </c>
      <c r="AX16" s="294"/>
      <c r="AY16" s="295"/>
      <c r="AZ16" s="293" t="s">
        <v>84</v>
      </c>
      <c r="BA16" s="294"/>
      <c r="BB16" s="295"/>
      <c r="BC16" s="293" t="s">
        <v>85</v>
      </c>
      <c r="BD16" s="333"/>
      <c r="BE16" s="334"/>
      <c r="BF16" s="293" t="s">
        <v>86</v>
      </c>
      <c r="BG16" s="294"/>
      <c r="BH16" s="296"/>
      <c r="BJ16" s="18"/>
    </row>
    <row r="17" spans="1:64" ht="12.75" customHeight="1" x14ac:dyDescent="0.25">
      <c r="A17" s="318" t="s">
        <v>87</v>
      </c>
      <c r="B17" s="319"/>
      <c r="C17" s="319"/>
      <c r="D17" s="319"/>
      <c r="E17" s="320"/>
      <c r="F17" s="324" t="s">
        <v>73</v>
      </c>
      <c r="G17" s="319"/>
      <c r="H17" s="319"/>
      <c r="I17" s="320"/>
      <c r="J17" s="309" t="s">
        <v>55</v>
      </c>
      <c r="K17" s="310"/>
      <c r="L17" s="326"/>
      <c r="M17" s="309" t="s">
        <v>56</v>
      </c>
      <c r="N17" s="328"/>
      <c r="O17" s="328"/>
      <c r="P17" s="329"/>
      <c r="Q17" s="324" t="s">
        <v>57</v>
      </c>
      <c r="R17" s="319"/>
      <c r="S17" s="319"/>
      <c r="T17" s="319"/>
      <c r="U17" s="319"/>
      <c r="V17" s="320"/>
      <c r="W17" s="309" t="s">
        <v>58</v>
      </c>
      <c r="X17" s="310"/>
      <c r="Y17" s="310"/>
      <c r="Z17" s="310"/>
      <c r="AA17" s="310"/>
      <c r="AB17" s="311"/>
      <c r="AC17" s="34"/>
      <c r="AD17" s="34"/>
      <c r="AE17" s="247"/>
      <c r="AF17" s="303"/>
      <c r="AG17" s="304"/>
      <c r="AH17" s="304"/>
      <c r="AI17" s="304"/>
      <c r="AJ17" s="304"/>
      <c r="AK17" s="304"/>
      <c r="AL17" s="304"/>
      <c r="AM17" s="304"/>
      <c r="AN17" s="297" t="s">
        <v>56</v>
      </c>
      <c r="AO17" s="297"/>
      <c r="AP17" s="298"/>
      <c r="AQ17" s="299" t="s">
        <v>67</v>
      </c>
      <c r="AR17" s="297"/>
      <c r="AS17" s="298"/>
      <c r="AT17" s="299" t="s">
        <v>68</v>
      </c>
      <c r="AU17" s="297"/>
      <c r="AV17" s="298"/>
      <c r="AW17" s="299" t="s">
        <v>69</v>
      </c>
      <c r="AX17" s="297"/>
      <c r="AY17" s="298"/>
      <c r="AZ17" s="299" t="s">
        <v>70</v>
      </c>
      <c r="BA17" s="297"/>
      <c r="BB17" s="298"/>
      <c r="BC17" s="299" t="s">
        <v>71</v>
      </c>
      <c r="BD17" s="297"/>
      <c r="BE17" s="298"/>
      <c r="BF17" s="299">
        <v>10</v>
      </c>
      <c r="BG17" s="297"/>
      <c r="BH17" s="300"/>
      <c r="BJ17" s="18"/>
    </row>
    <row r="18" spans="1:64" ht="12.75" customHeight="1" x14ac:dyDescent="0.25">
      <c r="A18" s="321"/>
      <c r="B18" s="322"/>
      <c r="C18" s="322"/>
      <c r="D18" s="322"/>
      <c r="E18" s="323"/>
      <c r="F18" s="325"/>
      <c r="G18" s="322"/>
      <c r="H18" s="322"/>
      <c r="I18" s="323"/>
      <c r="J18" s="312"/>
      <c r="K18" s="313"/>
      <c r="L18" s="327"/>
      <c r="M18" s="330"/>
      <c r="N18" s="331"/>
      <c r="O18" s="331"/>
      <c r="P18" s="332"/>
      <c r="Q18" s="325"/>
      <c r="R18" s="322"/>
      <c r="S18" s="322"/>
      <c r="T18" s="322"/>
      <c r="U18" s="322"/>
      <c r="V18" s="323"/>
      <c r="W18" s="312"/>
      <c r="X18" s="313"/>
      <c r="Y18" s="313"/>
      <c r="Z18" s="313"/>
      <c r="AA18" s="313"/>
      <c r="AB18" s="314"/>
      <c r="AC18" s="34"/>
      <c r="AD18" s="34"/>
      <c r="AE18" s="247"/>
      <c r="AF18" s="301" t="s">
        <v>88</v>
      </c>
      <c r="AG18" s="302"/>
      <c r="AH18" s="302"/>
      <c r="AI18" s="302"/>
      <c r="AJ18" s="302"/>
      <c r="AK18" s="302"/>
      <c r="AL18" s="302"/>
      <c r="AM18" s="302"/>
      <c r="AN18" s="294" t="s">
        <v>55</v>
      </c>
      <c r="AO18" s="294"/>
      <c r="AP18" s="295"/>
      <c r="AQ18" s="293" t="s">
        <v>89</v>
      </c>
      <c r="AR18" s="294"/>
      <c r="AS18" s="295"/>
      <c r="AT18" s="293" t="s">
        <v>90</v>
      </c>
      <c r="AU18" s="294"/>
      <c r="AV18" s="295"/>
      <c r="AW18" s="293" t="s">
        <v>91</v>
      </c>
      <c r="AX18" s="294"/>
      <c r="AY18" s="295"/>
      <c r="AZ18" s="293" t="s">
        <v>92</v>
      </c>
      <c r="BA18" s="294"/>
      <c r="BB18" s="295"/>
      <c r="BC18" s="293" t="s">
        <v>93</v>
      </c>
      <c r="BD18" s="294"/>
      <c r="BE18" s="295"/>
      <c r="BF18" s="293" t="s">
        <v>94</v>
      </c>
      <c r="BG18" s="294"/>
      <c r="BH18" s="296"/>
      <c r="BJ18" s="18"/>
    </row>
    <row r="19" spans="1:64" ht="12.75" customHeight="1" thickBot="1" x14ac:dyDescent="0.25">
      <c r="A19" s="263"/>
      <c r="B19" s="264"/>
      <c r="C19" s="264"/>
      <c r="D19" s="264"/>
      <c r="E19" s="265"/>
      <c r="F19" s="268" t="str">
        <f>J15</f>
        <v/>
      </c>
      <c r="G19" s="271"/>
      <c r="H19" s="271"/>
      <c r="I19" s="305"/>
      <c r="J19" s="268" t="str">
        <f>IF(A19=0,"",A19*F19)</f>
        <v/>
      </c>
      <c r="K19" s="269"/>
      <c r="L19" s="270"/>
      <c r="M19" s="273" t="str">
        <f>IF(A19=0,"",IF(J19&lt;5,10,IF(J19&lt;14.01,9-(J19-5)/9,IF(J19&lt;29.01,7.9-((J19-15)/14*1.9),IF(J19&lt;54.01,5.9-((J19-30)/24*1.9),IF(J19&lt;79.01,3.9-((J19-55)/24*1.9),IF(J19&lt;100.01,1.9-((J19-80)/20*0.9),1)))))))</f>
        <v/>
      </c>
      <c r="N19" s="274"/>
      <c r="O19" s="274"/>
      <c r="P19" s="315"/>
      <c r="Q19" s="273" t="str">
        <f>IF(A19=0,"",IF(M19&lt;2,"Very Low",IF(M19&lt;4,"Low",IF(M19&lt;6,"Moderate",IF(M19&lt;8,"High",IF(M19&lt;10,"Very High",IF(M19&gt;=10,"Extreme")))))))</f>
        <v/>
      </c>
      <c r="R19" s="274"/>
      <c r="S19" s="274"/>
      <c r="T19" s="274"/>
      <c r="U19" s="275"/>
      <c r="V19" s="276"/>
      <c r="W19" s="306"/>
      <c r="X19" s="307"/>
      <c r="Y19" s="307"/>
      <c r="Z19" s="307"/>
      <c r="AA19" s="307"/>
      <c r="AB19" s="308"/>
      <c r="AC19" s="38"/>
      <c r="AD19" s="38"/>
      <c r="AE19" s="247"/>
      <c r="AF19" s="303"/>
      <c r="AG19" s="304"/>
      <c r="AH19" s="304"/>
      <c r="AI19" s="304"/>
      <c r="AJ19" s="304"/>
      <c r="AK19" s="304"/>
      <c r="AL19" s="304"/>
      <c r="AM19" s="304"/>
      <c r="AN19" s="297" t="s">
        <v>56</v>
      </c>
      <c r="AO19" s="297"/>
      <c r="AP19" s="298"/>
      <c r="AQ19" s="299" t="s">
        <v>67</v>
      </c>
      <c r="AR19" s="297"/>
      <c r="AS19" s="298"/>
      <c r="AT19" s="299" t="s">
        <v>68</v>
      </c>
      <c r="AU19" s="297"/>
      <c r="AV19" s="298"/>
      <c r="AW19" s="299" t="s">
        <v>69</v>
      </c>
      <c r="AX19" s="297"/>
      <c r="AY19" s="298"/>
      <c r="AZ19" s="299" t="s">
        <v>70</v>
      </c>
      <c r="BA19" s="297"/>
      <c r="BB19" s="298"/>
      <c r="BC19" s="299" t="s">
        <v>71</v>
      </c>
      <c r="BD19" s="297"/>
      <c r="BE19" s="298"/>
      <c r="BF19" s="299">
        <v>10</v>
      </c>
      <c r="BG19" s="297"/>
      <c r="BH19" s="300"/>
      <c r="BJ19" s="18"/>
    </row>
    <row r="20" spans="1:64" ht="12.75" customHeight="1" x14ac:dyDescent="0.25">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47"/>
      <c r="AF20" s="301" t="s">
        <v>95</v>
      </c>
      <c r="AG20" s="302"/>
      <c r="AH20" s="302"/>
      <c r="AI20" s="302"/>
      <c r="AJ20" s="302"/>
      <c r="AK20" s="302"/>
      <c r="AL20" s="302"/>
      <c r="AM20" s="302"/>
      <c r="AN20" s="294" t="s">
        <v>55</v>
      </c>
      <c r="AO20" s="294"/>
      <c r="AP20" s="295"/>
      <c r="AQ20" s="293" t="s">
        <v>81</v>
      </c>
      <c r="AR20" s="294"/>
      <c r="AS20" s="295"/>
      <c r="AT20" s="293" t="s">
        <v>82</v>
      </c>
      <c r="AU20" s="294"/>
      <c r="AV20" s="295"/>
      <c r="AW20" s="293" t="s">
        <v>83</v>
      </c>
      <c r="AX20" s="294"/>
      <c r="AY20" s="295"/>
      <c r="AZ20" s="293" t="s">
        <v>84</v>
      </c>
      <c r="BA20" s="294"/>
      <c r="BB20" s="295"/>
      <c r="BC20" s="293" t="s">
        <v>96</v>
      </c>
      <c r="BD20" s="294"/>
      <c r="BE20" s="295"/>
      <c r="BF20" s="293" t="s">
        <v>97</v>
      </c>
      <c r="BG20" s="294"/>
      <c r="BH20" s="296"/>
      <c r="BJ20" s="18"/>
    </row>
    <row r="21" spans="1:64" ht="12.75" customHeight="1" thickBot="1" x14ac:dyDescent="0.3">
      <c r="A21" s="282" t="s">
        <v>98</v>
      </c>
      <c r="B21" s="283"/>
      <c r="C21" s="283"/>
      <c r="D21" s="283"/>
      <c r="E21" s="284"/>
      <c r="F21" s="122"/>
      <c r="G21" s="127"/>
      <c r="H21" s="127"/>
      <c r="I21" s="127"/>
      <c r="J21" s="127"/>
      <c r="K21" s="127"/>
      <c r="L21" s="46"/>
      <c r="M21" s="285" t="s">
        <v>56</v>
      </c>
      <c r="N21" s="283"/>
      <c r="O21" s="283"/>
      <c r="P21" s="316"/>
      <c r="Q21" s="289" t="s">
        <v>57</v>
      </c>
      <c r="R21" s="290"/>
      <c r="S21" s="290"/>
      <c r="T21" s="290"/>
      <c r="U21" s="290"/>
      <c r="V21" s="291"/>
      <c r="W21" s="285" t="s">
        <v>58</v>
      </c>
      <c r="X21" s="287"/>
      <c r="Y21" s="287"/>
      <c r="Z21" s="287"/>
      <c r="AA21" s="287"/>
      <c r="AB21" s="292"/>
      <c r="AC21" s="34"/>
      <c r="AD21" s="34"/>
      <c r="AE21" s="247"/>
      <c r="AF21" s="343"/>
      <c r="AG21" s="344"/>
      <c r="AH21" s="344"/>
      <c r="AI21" s="344"/>
      <c r="AJ21" s="344"/>
      <c r="AK21" s="344"/>
      <c r="AL21" s="344"/>
      <c r="AM21" s="344"/>
      <c r="AN21" s="336" t="s">
        <v>56</v>
      </c>
      <c r="AO21" s="336"/>
      <c r="AP21" s="337"/>
      <c r="AQ21" s="335" t="s">
        <v>67</v>
      </c>
      <c r="AR21" s="336"/>
      <c r="AS21" s="337"/>
      <c r="AT21" s="335" t="s">
        <v>68</v>
      </c>
      <c r="AU21" s="336"/>
      <c r="AV21" s="337"/>
      <c r="AW21" s="335" t="s">
        <v>69</v>
      </c>
      <c r="AX21" s="336"/>
      <c r="AY21" s="337"/>
      <c r="AZ21" s="335" t="s">
        <v>70</v>
      </c>
      <c r="BA21" s="336"/>
      <c r="BB21" s="337"/>
      <c r="BC21" s="335" t="s">
        <v>71</v>
      </c>
      <c r="BD21" s="336"/>
      <c r="BE21" s="337"/>
      <c r="BF21" s="335">
        <v>10</v>
      </c>
      <c r="BG21" s="336"/>
      <c r="BH21" s="338"/>
      <c r="BJ21" s="18"/>
    </row>
    <row r="22" spans="1:64" ht="12.75" customHeight="1" thickBot="1" x14ac:dyDescent="0.25">
      <c r="A22" s="263"/>
      <c r="B22" s="264"/>
      <c r="C22" s="264"/>
      <c r="D22" s="264"/>
      <c r="E22" s="265"/>
      <c r="F22" s="47"/>
      <c r="G22" s="126"/>
      <c r="H22" s="126"/>
      <c r="I22" s="126"/>
      <c r="J22" s="126"/>
      <c r="K22" s="126"/>
      <c r="L22" s="49"/>
      <c r="M22" s="339" t="str">
        <f>IF(A22=0,"",IF(A22&gt;119,10,IF(A22&gt;90.99,(A22-91)/28+8,IF(A22&gt;80.99,(A22-81)/9*1.9+6,IF(A22&gt;60.99,(A22-61)/19*1.9+4,IF(A22&gt;20.99,(A22-21)/39*1.9+2,IF(A22&gt;0,(A22-0)/20*0.9+1,1)))))))</f>
        <v/>
      </c>
      <c r="N22" s="340"/>
      <c r="O22" s="340"/>
      <c r="P22" s="315"/>
      <c r="Q22" s="273" t="str">
        <f>IF(A22=0,"",IF(M22&lt;2,"Very Low",IF(M22&lt;4,"Low",IF(M22&lt;6,"Moderate",IF(M22&lt;8,"High",IF(M22&lt;10,"Very High",IF(M22&gt;=10,"Extreme")))))))</f>
        <v/>
      </c>
      <c r="R22" s="274"/>
      <c r="S22" s="274"/>
      <c r="T22" s="274"/>
      <c r="U22" s="275"/>
      <c r="V22" s="276"/>
      <c r="W22" s="306"/>
      <c r="X22" s="307"/>
      <c r="Y22" s="307"/>
      <c r="Z22" s="307"/>
      <c r="AA22" s="307"/>
      <c r="AB22" s="308"/>
      <c r="AC22" s="38"/>
      <c r="AD22" s="38"/>
      <c r="AE22" s="247"/>
      <c r="AF22" s="248" t="s">
        <v>99</v>
      </c>
      <c r="AG22" s="248"/>
      <c r="AH22" s="248"/>
      <c r="AI22" s="248"/>
      <c r="AJ22" s="248"/>
      <c r="AK22" s="248"/>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2"/>
      <c r="BJ22" s="18"/>
    </row>
    <row r="23" spans="1:64" ht="12.75" customHeight="1" x14ac:dyDescent="0.2">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2" t="s">
        <v>100</v>
      </c>
      <c r="AF23" s="354" t="s">
        <v>101</v>
      </c>
      <c r="AG23" s="355"/>
      <c r="AH23" s="356"/>
      <c r="AI23" s="356"/>
      <c r="AJ23" s="356"/>
      <c r="AK23" s="356"/>
      <c r="AL23" s="200"/>
      <c r="AM23" s="357"/>
      <c r="AN23" s="358" t="s">
        <v>102</v>
      </c>
      <c r="AO23" s="200"/>
      <c r="AP23" s="200"/>
      <c r="AQ23" s="200"/>
      <c r="AR23" s="200"/>
      <c r="AS23" s="200"/>
      <c r="AT23" s="200"/>
      <c r="AU23" s="200"/>
      <c r="AV23" s="200"/>
      <c r="AW23" s="200"/>
      <c r="AX23" s="200"/>
      <c r="AY23" s="200"/>
      <c r="AZ23" s="200"/>
      <c r="BA23" s="200"/>
      <c r="BB23" s="200"/>
      <c r="BC23" s="200"/>
      <c r="BD23" s="200"/>
      <c r="BE23" s="200"/>
      <c r="BF23" s="200"/>
      <c r="BG23" s="200"/>
      <c r="BH23" s="201"/>
      <c r="BJ23" s="18"/>
    </row>
    <row r="24" spans="1:64" ht="12.75" customHeight="1" x14ac:dyDescent="0.2">
      <c r="A24" s="318" t="s">
        <v>103</v>
      </c>
      <c r="B24" s="319"/>
      <c r="C24" s="319"/>
      <c r="D24" s="319"/>
      <c r="E24" s="320"/>
      <c r="F24" s="123"/>
      <c r="G24" s="124"/>
      <c r="H24" s="124"/>
      <c r="I24" s="52"/>
      <c r="J24" s="52"/>
      <c r="K24" s="52"/>
      <c r="L24" s="53"/>
      <c r="M24" s="309" t="s">
        <v>56</v>
      </c>
      <c r="N24" s="328"/>
      <c r="O24" s="328"/>
      <c r="P24" s="329"/>
      <c r="Q24" s="324" t="s">
        <v>57</v>
      </c>
      <c r="R24" s="319"/>
      <c r="S24" s="319"/>
      <c r="T24" s="319"/>
      <c r="U24" s="319"/>
      <c r="V24" s="320"/>
      <c r="W24" s="309" t="s">
        <v>58</v>
      </c>
      <c r="X24" s="310"/>
      <c r="Y24" s="310"/>
      <c r="Z24" s="310"/>
      <c r="AA24" s="310"/>
      <c r="AB24" s="311"/>
      <c r="AC24" s="34"/>
      <c r="AD24" s="34"/>
      <c r="AE24" s="352"/>
      <c r="AF24" s="348" t="s">
        <v>104</v>
      </c>
      <c r="AG24" s="349"/>
      <c r="AH24" s="346"/>
      <c r="AI24" s="346"/>
      <c r="AJ24" s="346"/>
      <c r="AK24" s="346"/>
      <c r="AL24" s="346"/>
      <c r="AM24" s="350"/>
      <c r="AN24" s="345" t="s">
        <v>105</v>
      </c>
      <c r="AO24" s="346"/>
      <c r="AP24" s="346"/>
      <c r="AQ24" s="346"/>
      <c r="AR24" s="346"/>
      <c r="AS24" s="346"/>
      <c r="AT24" s="346"/>
      <c r="AU24" s="346"/>
      <c r="AV24" s="346"/>
      <c r="AW24" s="346"/>
      <c r="AX24" s="346"/>
      <c r="AY24" s="346"/>
      <c r="AZ24" s="346"/>
      <c r="BA24" s="346"/>
      <c r="BB24" s="346"/>
      <c r="BC24" s="346"/>
      <c r="BD24" s="346"/>
      <c r="BE24" s="346"/>
      <c r="BF24" s="346"/>
      <c r="BG24" s="346"/>
      <c r="BH24" s="347"/>
      <c r="BJ24" s="18"/>
    </row>
    <row r="25" spans="1:64" ht="12.75" customHeight="1" x14ac:dyDescent="0.2">
      <c r="A25" s="321"/>
      <c r="B25" s="322"/>
      <c r="C25" s="322"/>
      <c r="D25" s="322"/>
      <c r="E25" s="323"/>
      <c r="F25" s="54"/>
      <c r="G25" s="55"/>
      <c r="H25" s="55"/>
      <c r="I25" s="55"/>
      <c r="J25" s="55"/>
      <c r="K25" s="55"/>
      <c r="L25" s="56"/>
      <c r="M25" s="330"/>
      <c r="N25" s="331"/>
      <c r="O25" s="331"/>
      <c r="P25" s="332"/>
      <c r="Q25" s="325"/>
      <c r="R25" s="322"/>
      <c r="S25" s="322"/>
      <c r="T25" s="322"/>
      <c r="U25" s="322"/>
      <c r="V25" s="323"/>
      <c r="W25" s="312"/>
      <c r="X25" s="313"/>
      <c r="Y25" s="313"/>
      <c r="Z25" s="313"/>
      <c r="AA25" s="313"/>
      <c r="AB25" s="314"/>
      <c r="AC25" s="34"/>
      <c r="AD25" s="34"/>
      <c r="AE25" s="352"/>
      <c r="AF25" s="348" t="s">
        <v>106</v>
      </c>
      <c r="AG25" s="349"/>
      <c r="AH25" s="287"/>
      <c r="AI25" s="287"/>
      <c r="AJ25" s="287"/>
      <c r="AK25" s="287"/>
      <c r="AL25" s="346"/>
      <c r="AM25" s="350"/>
      <c r="AN25" s="345" t="s">
        <v>107</v>
      </c>
      <c r="AO25" s="346"/>
      <c r="AP25" s="346"/>
      <c r="AQ25" s="346"/>
      <c r="AR25" s="346"/>
      <c r="AS25" s="346"/>
      <c r="AT25" s="346"/>
      <c r="AU25" s="346"/>
      <c r="AV25" s="346"/>
      <c r="AW25" s="346"/>
      <c r="AX25" s="346"/>
      <c r="AY25" s="346"/>
      <c r="AZ25" s="346"/>
      <c r="BA25" s="346"/>
      <c r="BB25" s="346"/>
      <c r="BC25" s="346"/>
      <c r="BD25" s="346"/>
      <c r="BE25" s="346"/>
      <c r="BF25" s="346"/>
      <c r="BG25" s="346"/>
      <c r="BH25" s="347"/>
      <c r="BJ25" s="18"/>
    </row>
    <row r="26" spans="1:64" ht="12.75" customHeight="1" thickBot="1" x14ac:dyDescent="0.25">
      <c r="A26" s="263"/>
      <c r="B26" s="264"/>
      <c r="C26" s="264"/>
      <c r="D26" s="264"/>
      <c r="E26" s="265"/>
      <c r="F26" s="47"/>
      <c r="G26" s="126"/>
      <c r="H26" s="126"/>
      <c r="I26" s="126"/>
      <c r="J26" s="126"/>
      <c r="K26" s="126"/>
      <c r="L26" s="49"/>
      <c r="M26" s="268" t="str">
        <f>IF(A26=0,"",IF(A26&lt;10,10,IF(A26&lt;15.01,9-((A26-10)/5),IF(A26&lt;29.01,7.9-((A26-15)/14*1.9),IF(A26&lt;54.01,5.9-((A26-30)/24*1.9),IF(A26&lt;79.01,3.9-((A26-55)/24*1.9),IF(A26&lt;100.01,1.9-((A26-80)/20*0.9),1)))))))</f>
        <v/>
      </c>
      <c r="N26" s="271"/>
      <c r="O26" s="271"/>
      <c r="P26" s="272"/>
      <c r="Q26" s="273" t="str">
        <f>IF(A26=0,"",IF(M26&lt;2,"Very Low",IF(M26&lt;4,"Low",IF(M26&lt;6,"Moderate",IF(M26&lt;8,"High",IF(M26&lt;10,"Very High",IF(M26&gt;=10,"Extreme")))))))</f>
        <v/>
      </c>
      <c r="R26" s="274"/>
      <c r="S26" s="274"/>
      <c r="T26" s="274"/>
      <c r="U26" s="275"/>
      <c r="V26" s="276"/>
      <c r="W26" s="306"/>
      <c r="X26" s="307"/>
      <c r="Y26" s="307"/>
      <c r="Z26" s="307"/>
      <c r="AA26" s="307"/>
      <c r="AB26" s="308"/>
      <c r="AC26" s="38"/>
      <c r="AD26" s="38"/>
      <c r="AE26" s="352"/>
      <c r="AF26" s="348" t="s">
        <v>108</v>
      </c>
      <c r="AG26" s="349"/>
      <c r="AH26" s="287"/>
      <c r="AI26" s="287"/>
      <c r="AJ26" s="287"/>
      <c r="AK26" s="287"/>
      <c r="AL26" s="346"/>
      <c r="AM26" s="350"/>
      <c r="AN26" s="351" t="s">
        <v>109</v>
      </c>
      <c r="AO26" s="346"/>
      <c r="AP26" s="346"/>
      <c r="AQ26" s="346"/>
      <c r="AR26" s="346"/>
      <c r="AS26" s="346"/>
      <c r="AT26" s="346"/>
      <c r="AU26" s="346"/>
      <c r="AV26" s="346"/>
      <c r="AW26" s="346"/>
      <c r="AX26" s="346"/>
      <c r="AY26" s="346"/>
      <c r="AZ26" s="346"/>
      <c r="BA26" s="346"/>
      <c r="BB26" s="346"/>
      <c r="BC26" s="346"/>
      <c r="BD26" s="346"/>
      <c r="BE26" s="346"/>
      <c r="BF26" s="346"/>
      <c r="BG26" s="346"/>
      <c r="BH26" s="347"/>
      <c r="BJ26" s="18"/>
    </row>
    <row r="27" spans="1:64" ht="12.75" customHeight="1" x14ac:dyDescent="0.2">
      <c r="A27" s="39"/>
      <c r="B27" s="40"/>
      <c r="C27" s="40"/>
      <c r="D27" s="40"/>
      <c r="E27" s="40"/>
      <c r="F27" s="57"/>
      <c r="G27" s="57"/>
      <c r="H27" s="57"/>
      <c r="I27" s="57"/>
      <c r="J27" s="57"/>
      <c r="K27" s="57"/>
      <c r="L27" s="58"/>
      <c r="M27" s="359" t="s">
        <v>110</v>
      </c>
      <c r="N27" s="360"/>
      <c r="O27" s="360"/>
      <c r="P27" s="361"/>
      <c r="Q27" s="362"/>
      <c r="R27" s="362"/>
      <c r="S27" s="362"/>
      <c r="T27" s="362"/>
      <c r="U27" s="362"/>
      <c r="V27" s="363"/>
      <c r="W27" s="285" t="s">
        <v>58</v>
      </c>
      <c r="X27" s="287"/>
      <c r="Y27" s="287"/>
      <c r="Z27" s="287"/>
      <c r="AA27" s="287"/>
      <c r="AB27" s="292"/>
      <c r="AC27" s="34"/>
      <c r="AD27" s="34"/>
      <c r="AE27" s="352"/>
      <c r="AF27" s="348" t="s">
        <v>111</v>
      </c>
      <c r="AG27" s="349"/>
      <c r="AH27" s="287"/>
      <c r="AI27" s="287"/>
      <c r="AJ27" s="287"/>
      <c r="AK27" s="287"/>
      <c r="AL27" s="346"/>
      <c r="AM27" s="350"/>
      <c r="AN27" s="351" t="s">
        <v>112</v>
      </c>
      <c r="AO27" s="346"/>
      <c r="AP27" s="346"/>
      <c r="AQ27" s="346"/>
      <c r="AR27" s="346"/>
      <c r="AS27" s="346"/>
      <c r="AT27" s="346"/>
      <c r="AU27" s="346"/>
      <c r="AV27" s="346"/>
      <c r="AW27" s="346"/>
      <c r="AX27" s="346"/>
      <c r="AY27" s="346"/>
      <c r="AZ27" s="346"/>
      <c r="BA27" s="346"/>
      <c r="BB27" s="346"/>
      <c r="BC27" s="346"/>
      <c r="BD27" s="346"/>
      <c r="BE27" s="346"/>
      <c r="BF27" s="346"/>
      <c r="BG27" s="346"/>
      <c r="BH27" s="347"/>
      <c r="BJ27" s="18"/>
    </row>
    <row r="28" spans="1:64" ht="12.75" customHeight="1" thickBot="1" x14ac:dyDescent="0.25">
      <c r="A28" s="59" t="s">
        <v>113</v>
      </c>
      <c r="B28" s="60"/>
      <c r="C28" s="60"/>
      <c r="D28" s="60"/>
      <c r="E28" s="61"/>
      <c r="F28" s="61"/>
      <c r="G28" s="61"/>
      <c r="H28" s="61"/>
      <c r="I28" s="61"/>
      <c r="J28" s="61"/>
      <c r="K28" s="61"/>
      <c r="L28" s="62"/>
      <c r="M28" s="266"/>
      <c r="N28" s="264"/>
      <c r="O28" s="264"/>
      <c r="P28" s="364"/>
      <c r="Q28" s="365"/>
      <c r="R28" s="365"/>
      <c r="S28" s="365"/>
      <c r="T28" s="365"/>
      <c r="U28" s="365"/>
      <c r="V28" s="366"/>
      <c r="W28" s="306"/>
      <c r="X28" s="307"/>
      <c r="Y28" s="307"/>
      <c r="Z28" s="307"/>
      <c r="AA28" s="307"/>
      <c r="AB28" s="308"/>
      <c r="AC28" s="38"/>
      <c r="AD28" s="38"/>
      <c r="AE28" s="352"/>
      <c r="AF28" s="348" t="s">
        <v>114</v>
      </c>
      <c r="AG28" s="349"/>
      <c r="AH28" s="287"/>
      <c r="AI28" s="287"/>
      <c r="AJ28" s="287"/>
      <c r="AK28" s="287"/>
      <c r="AL28" s="367"/>
      <c r="AM28" s="368"/>
      <c r="AN28" s="345" t="s">
        <v>115</v>
      </c>
      <c r="AO28" s="346"/>
      <c r="AP28" s="346"/>
      <c r="AQ28" s="346"/>
      <c r="AR28" s="346"/>
      <c r="AS28" s="346"/>
      <c r="AT28" s="346"/>
      <c r="AU28" s="346"/>
      <c r="AV28" s="346"/>
      <c r="AW28" s="346"/>
      <c r="AX28" s="346"/>
      <c r="AY28" s="346"/>
      <c r="AZ28" s="346"/>
      <c r="BA28" s="346"/>
      <c r="BB28" s="346"/>
      <c r="BC28" s="346"/>
      <c r="BD28" s="346"/>
      <c r="BE28" s="346"/>
      <c r="BF28" s="346"/>
      <c r="BG28" s="346"/>
      <c r="BH28" s="347"/>
      <c r="BJ28" s="18"/>
    </row>
    <row r="29" spans="1:64" ht="12.75" customHeight="1" thickBot="1" x14ac:dyDescent="0.25">
      <c r="A29" s="39"/>
      <c r="B29" s="40"/>
      <c r="C29" s="40"/>
      <c r="D29" s="40"/>
      <c r="E29" s="40"/>
      <c r="F29" s="57"/>
      <c r="G29" s="57"/>
      <c r="H29" s="57"/>
      <c r="I29" s="57"/>
      <c r="J29" s="57"/>
      <c r="K29" s="57"/>
      <c r="L29" s="58"/>
      <c r="M29" s="359" t="s">
        <v>110</v>
      </c>
      <c r="N29" s="360"/>
      <c r="O29" s="360"/>
      <c r="P29" s="396"/>
      <c r="Q29" s="397"/>
      <c r="R29" s="362"/>
      <c r="S29" s="362"/>
      <c r="T29" s="362"/>
      <c r="U29" s="398"/>
      <c r="V29" s="399"/>
      <c r="W29" s="285" t="s">
        <v>58</v>
      </c>
      <c r="X29" s="287"/>
      <c r="Y29" s="287"/>
      <c r="Z29" s="287"/>
      <c r="AA29" s="287"/>
      <c r="AB29" s="292"/>
      <c r="AC29" s="34"/>
      <c r="AD29" s="34"/>
      <c r="AE29" s="352"/>
      <c r="AF29" s="400" t="s">
        <v>116</v>
      </c>
      <c r="AG29" s="401"/>
      <c r="AH29" s="402"/>
      <c r="AI29" s="402"/>
      <c r="AJ29" s="402"/>
      <c r="AK29" s="402"/>
      <c r="AL29" s="403"/>
      <c r="AM29" s="404"/>
      <c r="AN29" s="405" t="s">
        <v>117</v>
      </c>
      <c r="AO29" s="406"/>
      <c r="AP29" s="406"/>
      <c r="AQ29" s="406"/>
      <c r="AR29" s="406"/>
      <c r="AS29" s="406"/>
      <c r="AT29" s="406"/>
      <c r="AU29" s="406"/>
      <c r="AV29" s="406"/>
      <c r="AW29" s="406"/>
      <c r="AX29" s="406"/>
      <c r="AY29" s="406"/>
      <c r="AZ29" s="406"/>
      <c r="BA29" s="406"/>
      <c r="BB29" s="406"/>
      <c r="BC29" s="406"/>
      <c r="BD29" s="406"/>
      <c r="BE29" s="406"/>
      <c r="BF29" s="406"/>
      <c r="BG29" s="406"/>
      <c r="BH29" s="407"/>
      <c r="BJ29" s="18"/>
    </row>
    <row r="30" spans="1:64" ht="12.75" customHeight="1" thickBot="1" x14ac:dyDescent="0.25">
      <c r="A30" s="63" t="s">
        <v>118</v>
      </c>
      <c r="B30" s="64"/>
      <c r="C30" s="64"/>
      <c r="D30" s="64"/>
      <c r="E30" s="65"/>
      <c r="F30" s="65"/>
      <c r="G30" s="65"/>
      <c r="H30" s="65"/>
      <c r="I30" s="65"/>
      <c r="J30" s="65"/>
      <c r="K30" s="65"/>
      <c r="L30" s="66"/>
      <c r="M30" s="408"/>
      <c r="N30" s="409"/>
      <c r="O30" s="409"/>
      <c r="P30" s="410"/>
      <c r="Q30" s="309"/>
      <c r="R30" s="328"/>
      <c r="S30" s="328"/>
      <c r="T30" s="328"/>
      <c r="U30" s="411"/>
      <c r="V30" s="412"/>
      <c r="W30" s="306"/>
      <c r="X30" s="307"/>
      <c r="Y30" s="307"/>
      <c r="Z30" s="307"/>
      <c r="AA30" s="307"/>
      <c r="AB30" s="308"/>
      <c r="AC30" s="38"/>
      <c r="AD30" s="38"/>
      <c r="AE30" s="352"/>
      <c r="AF30" s="248" t="s">
        <v>119</v>
      </c>
      <c r="AG30" s="248"/>
      <c r="AH30" s="248"/>
      <c r="AI30" s="248"/>
      <c r="AJ30" s="248"/>
      <c r="AK30" s="248"/>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2"/>
      <c r="BJ30" s="18"/>
    </row>
    <row r="31" spans="1:64" ht="12.75" customHeight="1" thickTop="1" thickBot="1" x14ac:dyDescent="0.3">
      <c r="A31" s="421" t="s">
        <v>120</v>
      </c>
      <c r="B31" s="422"/>
      <c r="C31" s="422"/>
      <c r="D31" s="422"/>
      <c r="E31" s="423"/>
      <c r="F31" s="423"/>
      <c r="G31" s="423"/>
      <c r="H31" s="423"/>
      <c r="I31" s="423"/>
      <c r="J31" s="423"/>
      <c r="K31" s="423"/>
      <c r="L31" s="423"/>
      <c r="M31" s="424" t="str">
        <f>IF(A12=0,"",SUM(M11:P30))</f>
        <v/>
      </c>
      <c r="N31" s="424"/>
      <c r="O31" s="424"/>
      <c r="P31" s="425"/>
      <c r="Q31" s="369"/>
      <c r="R31" s="369"/>
      <c r="S31" s="369"/>
      <c r="T31" s="369"/>
      <c r="U31" s="370"/>
      <c r="V31" s="370"/>
      <c r="W31" s="370"/>
      <c r="X31" s="370"/>
      <c r="Y31" s="370"/>
      <c r="Z31" s="370"/>
      <c r="AA31" s="371"/>
      <c r="AB31" s="372"/>
      <c r="AC31" s="67"/>
      <c r="AD31" s="67"/>
      <c r="AE31" s="353"/>
      <c r="AF31" s="373" t="s">
        <v>121</v>
      </c>
      <c r="AG31" s="374"/>
      <c r="AH31" s="374"/>
      <c r="AI31" s="374"/>
      <c r="AJ31" s="374"/>
      <c r="AK31" s="374"/>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75"/>
      <c r="BH31" s="376"/>
      <c r="BJ31" s="18"/>
    </row>
    <row r="32" spans="1:64" s="19" customFormat="1" ht="12.75" customHeight="1" thickBot="1" x14ac:dyDescent="0.3">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25">
      <c r="A33" s="377" t="s">
        <v>122</v>
      </c>
      <c r="B33" s="356"/>
      <c r="C33" s="356"/>
      <c r="D33" s="356"/>
      <c r="E33" s="356"/>
      <c r="F33" s="356"/>
      <c r="G33" s="356"/>
      <c r="H33" s="356"/>
      <c r="I33" s="356"/>
      <c r="J33" s="356"/>
      <c r="K33" s="356"/>
      <c r="L33" s="356"/>
      <c r="M33" s="378"/>
      <c r="N33" s="70"/>
      <c r="O33" s="20"/>
      <c r="P33" s="20"/>
      <c r="Q33" s="20"/>
      <c r="R33" s="20"/>
      <c r="S33" s="20"/>
      <c r="AH33" s="19"/>
      <c r="AO33" s="18"/>
      <c r="AP33" s="379"/>
      <c r="AQ33" s="183"/>
      <c r="AR33" s="183"/>
      <c r="AS33" s="183"/>
      <c r="AT33" s="183"/>
      <c r="AU33" s="183"/>
      <c r="AV33" s="183"/>
      <c r="AW33" s="183"/>
      <c r="AX33" s="183"/>
      <c r="AY33" s="183"/>
      <c r="AZ33" s="183"/>
      <c r="BA33" s="183"/>
      <c r="BB33" s="183"/>
      <c r="BC33" s="183"/>
      <c r="BD33" s="183"/>
      <c r="BE33" s="183"/>
      <c r="BF33" s="183"/>
      <c r="BG33" s="183"/>
      <c r="BH33" s="183"/>
      <c r="BI33" s="71"/>
    </row>
    <row r="34" spans="1:61" ht="12.75" customHeight="1" x14ac:dyDescent="0.25">
      <c r="A34" s="384" t="s">
        <v>123</v>
      </c>
      <c r="B34" s="310"/>
      <c r="C34" s="310"/>
      <c r="D34" s="326"/>
      <c r="E34" s="388" t="s">
        <v>124</v>
      </c>
      <c r="F34" s="388"/>
      <c r="G34" s="388"/>
      <c r="H34" s="389"/>
      <c r="I34" s="391" t="s">
        <v>58</v>
      </c>
      <c r="J34" s="310"/>
      <c r="K34" s="310"/>
      <c r="L34" s="310"/>
      <c r="M34" s="311"/>
      <c r="N34" s="70"/>
      <c r="O34" s="72"/>
      <c r="P34" s="20"/>
      <c r="Q34" s="20"/>
      <c r="R34" s="20"/>
      <c r="S34" s="20"/>
      <c r="AH34" s="19"/>
      <c r="AO34" s="18"/>
      <c r="AP34" s="380"/>
      <c r="AQ34" s="381"/>
      <c r="AR34" s="381"/>
      <c r="AS34" s="381"/>
      <c r="AT34" s="381"/>
      <c r="AU34" s="381"/>
      <c r="AV34" s="381"/>
      <c r="AW34" s="381"/>
      <c r="AX34" s="381"/>
      <c r="AY34" s="381"/>
      <c r="AZ34" s="381"/>
      <c r="BA34" s="381"/>
      <c r="BB34" s="381"/>
      <c r="BC34" s="381"/>
      <c r="BD34" s="381"/>
      <c r="BE34" s="381"/>
      <c r="BF34" s="381"/>
      <c r="BG34" s="381"/>
      <c r="BH34" s="381"/>
      <c r="BI34" s="71"/>
    </row>
    <row r="35" spans="1:61" ht="12.75" customHeight="1" thickBot="1" x14ac:dyDescent="0.3">
      <c r="A35" s="385"/>
      <c r="B35" s="386"/>
      <c r="C35" s="386"/>
      <c r="D35" s="387"/>
      <c r="E35" s="390"/>
      <c r="F35" s="390"/>
      <c r="G35" s="390"/>
      <c r="H35" s="390"/>
      <c r="I35" s="392"/>
      <c r="J35" s="386"/>
      <c r="K35" s="386"/>
      <c r="L35" s="386"/>
      <c r="M35" s="393"/>
      <c r="N35" s="70"/>
      <c r="O35" s="72"/>
      <c r="P35" s="20"/>
      <c r="Q35" s="20"/>
      <c r="R35" s="20"/>
      <c r="S35" s="20"/>
      <c r="T35" s="25"/>
      <c r="U35" s="25"/>
      <c r="V35" s="25"/>
      <c r="W35" s="25"/>
      <c r="X35" s="25"/>
      <c r="Y35" s="25"/>
      <c r="Z35" s="25"/>
      <c r="AH35" s="19"/>
      <c r="AO35" s="18"/>
      <c r="AP35" s="380"/>
      <c r="AQ35" s="381"/>
      <c r="AR35" s="381"/>
      <c r="AS35" s="381"/>
      <c r="AT35" s="381"/>
      <c r="AU35" s="381"/>
      <c r="AV35" s="381"/>
      <c r="AW35" s="381"/>
      <c r="AX35" s="381"/>
      <c r="AY35" s="381"/>
      <c r="AZ35" s="381"/>
      <c r="BA35" s="381"/>
      <c r="BB35" s="381"/>
      <c r="BC35" s="381"/>
      <c r="BD35" s="381"/>
      <c r="BE35" s="381"/>
      <c r="BF35" s="381"/>
      <c r="BG35" s="381"/>
      <c r="BH35" s="381"/>
      <c r="BI35" s="71"/>
    </row>
    <row r="36" spans="1:61" ht="12.75" customHeight="1" x14ac:dyDescent="0.25">
      <c r="A36" s="394"/>
      <c r="B36" s="395"/>
      <c r="C36" s="395"/>
      <c r="D36" s="395"/>
      <c r="E36" s="395"/>
      <c r="F36" s="395"/>
      <c r="G36" s="395"/>
      <c r="H36" s="395"/>
      <c r="I36" s="413"/>
      <c r="J36" s="414"/>
      <c r="K36" s="414"/>
      <c r="L36" s="414"/>
      <c r="M36" s="415"/>
      <c r="N36" s="73"/>
      <c r="O36" s="74"/>
      <c r="P36" s="74"/>
      <c r="Q36" s="74"/>
      <c r="R36" s="74"/>
      <c r="S36" s="74"/>
      <c r="AH36" s="19"/>
      <c r="AO36" s="18"/>
      <c r="AP36" s="380"/>
      <c r="AQ36" s="381"/>
      <c r="AR36" s="381"/>
      <c r="AS36" s="381"/>
      <c r="AT36" s="381"/>
      <c r="AU36" s="381"/>
      <c r="AV36" s="381"/>
      <c r="AW36" s="381"/>
      <c r="AX36" s="381"/>
      <c r="AY36" s="381"/>
      <c r="AZ36" s="381"/>
      <c r="BA36" s="381"/>
      <c r="BB36" s="381"/>
      <c r="BC36" s="381"/>
      <c r="BD36" s="381"/>
      <c r="BE36" s="381"/>
      <c r="BF36" s="381"/>
      <c r="BG36" s="381"/>
      <c r="BH36" s="381"/>
      <c r="BI36" s="71"/>
    </row>
    <row r="37" spans="1:61" ht="12.75" customHeight="1" x14ac:dyDescent="0.25">
      <c r="A37" s="416"/>
      <c r="B37" s="417"/>
      <c r="C37" s="417"/>
      <c r="D37" s="417"/>
      <c r="E37" s="417"/>
      <c r="F37" s="417"/>
      <c r="G37" s="417"/>
      <c r="H37" s="417"/>
      <c r="I37" s="418"/>
      <c r="J37" s="419"/>
      <c r="K37" s="419"/>
      <c r="L37" s="419"/>
      <c r="M37" s="420"/>
      <c r="N37" s="73"/>
      <c r="O37" s="74"/>
      <c r="P37" s="74"/>
      <c r="Q37" s="74"/>
      <c r="R37" s="74"/>
      <c r="S37" s="74"/>
      <c r="AH37" s="19"/>
      <c r="AO37" s="18"/>
      <c r="AP37" s="380"/>
      <c r="AQ37" s="381"/>
      <c r="AR37" s="381"/>
      <c r="AS37" s="381"/>
      <c r="AT37" s="381"/>
      <c r="AU37" s="381"/>
      <c r="AV37" s="381"/>
      <c r="AW37" s="381"/>
      <c r="AX37" s="381"/>
      <c r="AY37" s="381"/>
      <c r="AZ37" s="381"/>
      <c r="BA37" s="381"/>
      <c r="BB37" s="381"/>
      <c r="BC37" s="381"/>
      <c r="BD37" s="381"/>
      <c r="BE37" s="381"/>
      <c r="BF37" s="381"/>
      <c r="BG37" s="381"/>
      <c r="BH37" s="381"/>
      <c r="BI37" s="71"/>
    </row>
    <row r="38" spans="1:61" ht="12.75" customHeight="1" x14ac:dyDescent="0.25">
      <c r="A38" s="416"/>
      <c r="B38" s="417"/>
      <c r="C38" s="417"/>
      <c r="D38" s="417"/>
      <c r="E38" s="417"/>
      <c r="F38" s="417"/>
      <c r="G38" s="417"/>
      <c r="H38" s="417"/>
      <c r="I38" s="418"/>
      <c r="J38" s="419"/>
      <c r="K38" s="419"/>
      <c r="L38" s="419"/>
      <c r="M38" s="420"/>
      <c r="N38" s="73"/>
      <c r="O38" s="74"/>
      <c r="P38" s="74"/>
      <c r="Q38" s="74"/>
      <c r="R38" s="74"/>
      <c r="S38" s="74"/>
      <c r="AH38" s="19"/>
      <c r="AO38" s="18"/>
      <c r="AP38" s="380"/>
      <c r="AQ38" s="381"/>
      <c r="AR38" s="381"/>
      <c r="AS38" s="381"/>
      <c r="AT38" s="381"/>
      <c r="AU38" s="381"/>
      <c r="AV38" s="381"/>
      <c r="AW38" s="381"/>
      <c r="AX38" s="381"/>
      <c r="AY38" s="381"/>
      <c r="AZ38" s="381"/>
      <c r="BA38" s="381"/>
      <c r="BB38" s="381"/>
      <c r="BC38" s="381"/>
      <c r="BD38" s="381"/>
      <c r="BE38" s="381"/>
      <c r="BF38" s="381"/>
      <c r="BG38" s="381"/>
      <c r="BH38" s="381"/>
      <c r="BI38" s="71"/>
    </row>
    <row r="39" spans="1:61" ht="12.75" customHeight="1" x14ac:dyDescent="0.25">
      <c r="A39" s="416"/>
      <c r="B39" s="417"/>
      <c r="C39" s="417"/>
      <c r="D39" s="417"/>
      <c r="E39" s="417"/>
      <c r="F39" s="417"/>
      <c r="G39" s="417"/>
      <c r="H39" s="417"/>
      <c r="I39" s="418"/>
      <c r="J39" s="419"/>
      <c r="K39" s="419"/>
      <c r="L39" s="419"/>
      <c r="M39" s="420"/>
      <c r="N39" s="73"/>
      <c r="O39" s="74"/>
      <c r="P39" s="74"/>
      <c r="Q39" s="74"/>
      <c r="R39" s="74"/>
      <c r="S39" s="74"/>
      <c r="AH39" s="19"/>
      <c r="AO39" s="18"/>
      <c r="AP39" s="380"/>
      <c r="AQ39" s="381"/>
      <c r="AR39" s="381"/>
      <c r="AS39" s="381"/>
      <c r="AT39" s="381"/>
      <c r="AU39" s="381"/>
      <c r="AV39" s="381"/>
      <c r="AW39" s="381"/>
      <c r="AX39" s="381"/>
      <c r="AY39" s="381"/>
      <c r="AZ39" s="381"/>
      <c r="BA39" s="381"/>
      <c r="BB39" s="381"/>
      <c r="BC39" s="381"/>
      <c r="BD39" s="381"/>
      <c r="BE39" s="381"/>
      <c r="BF39" s="381"/>
      <c r="BG39" s="381"/>
      <c r="BH39" s="381"/>
      <c r="BI39" s="71"/>
    </row>
    <row r="40" spans="1:61" ht="12.75" customHeight="1" x14ac:dyDescent="0.25">
      <c r="A40" s="416"/>
      <c r="B40" s="417"/>
      <c r="C40" s="417"/>
      <c r="D40" s="417"/>
      <c r="E40" s="417"/>
      <c r="F40" s="417"/>
      <c r="G40" s="417"/>
      <c r="H40" s="417"/>
      <c r="I40" s="418"/>
      <c r="J40" s="419"/>
      <c r="K40" s="419"/>
      <c r="L40" s="419"/>
      <c r="M40" s="420"/>
      <c r="N40" s="73"/>
      <c r="O40" s="74"/>
      <c r="P40" s="74"/>
      <c r="Q40" s="74"/>
      <c r="R40" s="74"/>
      <c r="S40" s="74"/>
      <c r="AH40" s="19"/>
      <c r="AO40" s="18"/>
      <c r="AP40" s="380"/>
      <c r="AQ40" s="381"/>
      <c r="AR40" s="381"/>
      <c r="AS40" s="381"/>
      <c r="AT40" s="381"/>
      <c r="AU40" s="381"/>
      <c r="AV40" s="381"/>
      <c r="AW40" s="381"/>
      <c r="AX40" s="381"/>
      <c r="AY40" s="381"/>
      <c r="AZ40" s="381"/>
      <c r="BA40" s="381"/>
      <c r="BB40" s="381"/>
      <c r="BC40" s="381"/>
      <c r="BD40" s="381"/>
      <c r="BE40" s="381"/>
      <c r="BF40" s="381"/>
      <c r="BG40" s="381"/>
      <c r="BH40" s="381"/>
      <c r="BI40" s="71"/>
    </row>
    <row r="41" spans="1:61" ht="12.75" customHeight="1" x14ac:dyDescent="0.25">
      <c r="A41" s="416"/>
      <c r="B41" s="417"/>
      <c r="C41" s="417"/>
      <c r="D41" s="417"/>
      <c r="E41" s="417"/>
      <c r="F41" s="417"/>
      <c r="G41" s="417"/>
      <c r="H41" s="417"/>
      <c r="I41" s="418"/>
      <c r="J41" s="419"/>
      <c r="K41" s="419"/>
      <c r="L41" s="419"/>
      <c r="M41" s="420"/>
      <c r="N41" s="73"/>
      <c r="O41" s="74"/>
      <c r="P41" s="74"/>
      <c r="Q41" s="74"/>
      <c r="R41" s="74"/>
      <c r="S41" s="74"/>
      <c r="AH41" s="19"/>
      <c r="AO41" s="18"/>
      <c r="AP41" s="380"/>
      <c r="AQ41" s="381"/>
      <c r="AR41" s="381"/>
      <c r="AS41" s="381"/>
      <c r="AT41" s="381"/>
      <c r="AU41" s="381"/>
      <c r="AV41" s="381"/>
      <c r="AW41" s="381"/>
      <c r="AX41" s="381"/>
      <c r="AY41" s="381"/>
      <c r="AZ41" s="381"/>
      <c r="BA41" s="381"/>
      <c r="BB41" s="381"/>
      <c r="BC41" s="381"/>
      <c r="BD41" s="381"/>
      <c r="BE41" s="381"/>
      <c r="BF41" s="381"/>
      <c r="BG41" s="381"/>
      <c r="BH41" s="381"/>
      <c r="BI41" s="71"/>
    </row>
    <row r="42" spans="1:61" ht="12.75" customHeight="1" x14ac:dyDescent="0.25">
      <c r="A42" s="416"/>
      <c r="B42" s="417"/>
      <c r="C42" s="417"/>
      <c r="D42" s="417"/>
      <c r="E42" s="417"/>
      <c r="F42" s="417"/>
      <c r="G42" s="417"/>
      <c r="H42" s="417"/>
      <c r="I42" s="418"/>
      <c r="J42" s="419"/>
      <c r="K42" s="419"/>
      <c r="L42" s="419"/>
      <c r="M42" s="420"/>
      <c r="N42" s="73"/>
      <c r="O42" s="74"/>
      <c r="P42" s="74"/>
      <c r="Q42" s="74"/>
      <c r="R42" s="74"/>
      <c r="S42" s="74"/>
      <c r="AH42" s="19"/>
      <c r="AO42" s="18"/>
      <c r="AP42" s="380"/>
      <c r="AQ42" s="381"/>
      <c r="AR42" s="381"/>
      <c r="AS42" s="381"/>
      <c r="AT42" s="381"/>
      <c r="AU42" s="381"/>
      <c r="AV42" s="381"/>
      <c r="AW42" s="381"/>
      <c r="AX42" s="381"/>
      <c r="AY42" s="381"/>
      <c r="AZ42" s="381"/>
      <c r="BA42" s="381"/>
      <c r="BB42" s="381"/>
      <c r="BC42" s="381"/>
      <c r="BD42" s="381"/>
      <c r="BE42" s="381"/>
      <c r="BF42" s="381"/>
      <c r="BG42" s="381"/>
      <c r="BH42" s="381"/>
      <c r="BI42" s="71"/>
    </row>
    <row r="43" spans="1:61" ht="12.75" customHeight="1" x14ac:dyDescent="0.25">
      <c r="A43" s="429"/>
      <c r="B43" s="426"/>
      <c r="C43" s="426"/>
      <c r="D43" s="427"/>
      <c r="E43" s="418"/>
      <c r="F43" s="426"/>
      <c r="G43" s="426"/>
      <c r="H43" s="427"/>
      <c r="I43" s="418"/>
      <c r="J43" s="426"/>
      <c r="K43" s="426"/>
      <c r="L43" s="426"/>
      <c r="M43" s="428"/>
      <c r="N43" s="73"/>
      <c r="O43" s="74"/>
      <c r="P43" s="74"/>
      <c r="Q43" s="74"/>
      <c r="R43" s="74"/>
      <c r="S43" s="74"/>
      <c r="AH43" s="19"/>
      <c r="AO43" s="18"/>
      <c r="AP43" s="380"/>
      <c r="AQ43" s="381"/>
      <c r="AR43" s="381"/>
      <c r="AS43" s="381"/>
      <c r="AT43" s="381"/>
      <c r="AU43" s="381"/>
      <c r="AV43" s="381"/>
      <c r="AW43" s="381"/>
      <c r="AX43" s="381"/>
      <c r="AY43" s="381"/>
      <c r="AZ43" s="381"/>
      <c r="BA43" s="381"/>
      <c r="BB43" s="381"/>
      <c r="BC43" s="381"/>
      <c r="BD43" s="381"/>
      <c r="BE43" s="381"/>
      <c r="BF43" s="381"/>
      <c r="BG43" s="381"/>
      <c r="BH43" s="381"/>
      <c r="BI43" s="71"/>
    </row>
    <row r="44" spans="1:61" ht="12.75" customHeight="1" x14ac:dyDescent="0.25">
      <c r="A44" s="429"/>
      <c r="B44" s="426"/>
      <c r="C44" s="426"/>
      <c r="D44" s="427"/>
      <c r="E44" s="418"/>
      <c r="F44" s="426"/>
      <c r="G44" s="426"/>
      <c r="H44" s="427"/>
      <c r="I44" s="418"/>
      <c r="J44" s="426"/>
      <c r="K44" s="426"/>
      <c r="L44" s="426"/>
      <c r="M44" s="428"/>
      <c r="N44" s="73"/>
      <c r="O44" s="74"/>
      <c r="P44" s="74"/>
      <c r="Q44" s="74"/>
      <c r="R44" s="74"/>
      <c r="S44" s="74"/>
      <c r="AH44" s="19"/>
      <c r="AO44" s="18"/>
      <c r="AP44" s="380"/>
      <c r="AQ44" s="381"/>
      <c r="AR44" s="381"/>
      <c r="AS44" s="381"/>
      <c r="AT44" s="381"/>
      <c r="AU44" s="381"/>
      <c r="AV44" s="381"/>
      <c r="AW44" s="381"/>
      <c r="AX44" s="381"/>
      <c r="AY44" s="381"/>
      <c r="AZ44" s="381"/>
      <c r="BA44" s="381"/>
      <c r="BB44" s="381"/>
      <c r="BC44" s="381"/>
      <c r="BD44" s="381"/>
      <c r="BE44" s="381"/>
      <c r="BF44" s="381"/>
      <c r="BG44" s="381"/>
      <c r="BH44" s="381"/>
      <c r="BI44" s="71"/>
    </row>
    <row r="45" spans="1:61" ht="12.75" customHeight="1" x14ac:dyDescent="0.25">
      <c r="A45" s="429"/>
      <c r="B45" s="426"/>
      <c r="C45" s="426"/>
      <c r="D45" s="427"/>
      <c r="E45" s="418"/>
      <c r="F45" s="426"/>
      <c r="G45" s="426"/>
      <c r="H45" s="427"/>
      <c r="I45" s="418"/>
      <c r="J45" s="426"/>
      <c r="K45" s="426"/>
      <c r="L45" s="426"/>
      <c r="M45" s="428"/>
      <c r="N45" s="73"/>
      <c r="O45" s="74"/>
      <c r="P45" s="74"/>
      <c r="Q45" s="74"/>
      <c r="R45" s="74"/>
      <c r="S45" s="74"/>
      <c r="AH45" s="19"/>
      <c r="AO45" s="18"/>
      <c r="AP45" s="380"/>
      <c r="AQ45" s="381"/>
      <c r="AR45" s="381"/>
      <c r="AS45" s="381"/>
      <c r="AT45" s="381"/>
      <c r="AU45" s="381"/>
      <c r="AV45" s="381"/>
      <c r="AW45" s="381"/>
      <c r="AX45" s="381"/>
      <c r="AY45" s="381"/>
      <c r="AZ45" s="381"/>
      <c r="BA45" s="381"/>
      <c r="BB45" s="381"/>
      <c r="BC45" s="381"/>
      <c r="BD45" s="381"/>
      <c r="BE45" s="381"/>
      <c r="BF45" s="381"/>
      <c r="BG45" s="381"/>
      <c r="BH45" s="381"/>
      <c r="BI45" s="71"/>
    </row>
    <row r="46" spans="1:61" ht="12.75" customHeight="1" x14ac:dyDescent="0.25">
      <c r="A46" s="429"/>
      <c r="B46" s="426"/>
      <c r="C46" s="426"/>
      <c r="D46" s="427"/>
      <c r="E46" s="418"/>
      <c r="F46" s="426"/>
      <c r="G46" s="426"/>
      <c r="H46" s="427"/>
      <c r="I46" s="418"/>
      <c r="J46" s="426"/>
      <c r="K46" s="426"/>
      <c r="L46" s="426"/>
      <c r="M46" s="428"/>
      <c r="N46" s="73"/>
      <c r="O46" s="74"/>
      <c r="P46" s="74"/>
      <c r="Q46" s="74"/>
      <c r="R46" s="74"/>
      <c r="S46" s="74"/>
      <c r="AH46" s="19"/>
      <c r="AO46" s="18"/>
      <c r="AP46" s="380"/>
      <c r="AQ46" s="381"/>
      <c r="AR46" s="381"/>
      <c r="AS46" s="381"/>
      <c r="AT46" s="381"/>
      <c r="AU46" s="381"/>
      <c r="AV46" s="381"/>
      <c r="AW46" s="381"/>
      <c r="AX46" s="381"/>
      <c r="AY46" s="381"/>
      <c r="AZ46" s="381"/>
      <c r="BA46" s="381"/>
      <c r="BB46" s="381"/>
      <c r="BC46" s="381"/>
      <c r="BD46" s="381"/>
      <c r="BE46" s="381"/>
      <c r="BF46" s="381"/>
      <c r="BG46" s="381"/>
      <c r="BH46" s="381"/>
      <c r="BI46" s="71"/>
    </row>
    <row r="47" spans="1:61" ht="12.75" customHeight="1" x14ac:dyDescent="0.25">
      <c r="A47" s="429"/>
      <c r="B47" s="426"/>
      <c r="C47" s="426"/>
      <c r="D47" s="427"/>
      <c r="E47" s="418"/>
      <c r="F47" s="426"/>
      <c r="G47" s="426"/>
      <c r="H47" s="427"/>
      <c r="I47" s="418"/>
      <c r="J47" s="426"/>
      <c r="K47" s="426"/>
      <c r="L47" s="426"/>
      <c r="M47" s="428"/>
      <c r="N47" s="73"/>
      <c r="O47" s="74"/>
      <c r="P47" s="74"/>
      <c r="Q47" s="74"/>
      <c r="R47" s="74"/>
      <c r="S47" s="74"/>
      <c r="AH47" s="19"/>
      <c r="AO47" s="18"/>
      <c r="AP47" s="380"/>
      <c r="AQ47" s="381"/>
      <c r="AR47" s="381"/>
      <c r="AS47" s="381"/>
      <c r="AT47" s="381"/>
      <c r="AU47" s="381"/>
      <c r="AV47" s="381"/>
      <c r="AW47" s="381"/>
      <c r="AX47" s="381"/>
      <c r="AY47" s="381"/>
      <c r="AZ47" s="381"/>
      <c r="BA47" s="381"/>
      <c r="BB47" s="381"/>
      <c r="BC47" s="381"/>
      <c r="BD47" s="381"/>
      <c r="BE47" s="381"/>
      <c r="BF47" s="381"/>
      <c r="BG47" s="381"/>
      <c r="BH47" s="381"/>
      <c r="BI47" s="71"/>
    </row>
    <row r="48" spans="1:61" ht="12.75" customHeight="1" x14ac:dyDescent="0.25">
      <c r="A48" s="429"/>
      <c r="B48" s="426"/>
      <c r="C48" s="426"/>
      <c r="D48" s="427"/>
      <c r="E48" s="418"/>
      <c r="F48" s="426"/>
      <c r="G48" s="426"/>
      <c r="H48" s="427"/>
      <c r="I48" s="418"/>
      <c r="J48" s="426"/>
      <c r="K48" s="426"/>
      <c r="L48" s="426"/>
      <c r="M48" s="428"/>
      <c r="N48" s="73"/>
      <c r="O48" s="74"/>
      <c r="P48" s="74"/>
      <c r="Q48" s="74"/>
      <c r="R48" s="74"/>
      <c r="S48" s="74"/>
      <c r="AH48" s="19"/>
      <c r="AO48" s="18"/>
      <c r="AP48" s="380"/>
      <c r="AQ48" s="381"/>
      <c r="AR48" s="381"/>
      <c r="AS48" s="381"/>
      <c r="AT48" s="381"/>
      <c r="AU48" s="381"/>
      <c r="AV48" s="381"/>
      <c r="AW48" s="381"/>
      <c r="AX48" s="381"/>
      <c r="AY48" s="381"/>
      <c r="AZ48" s="381"/>
      <c r="BA48" s="381"/>
      <c r="BB48" s="381"/>
      <c r="BC48" s="381"/>
      <c r="BD48" s="381"/>
      <c r="BE48" s="381"/>
      <c r="BF48" s="381"/>
      <c r="BG48" s="381"/>
      <c r="BH48" s="381"/>
      <c r="BI48" s="71"/>
    </row>
    <row r="49" spans="1:61" ht="12.75" customHeight="1" x14ac:dyDescent="0.25">
      <c r="A49" s="429"/>
      <c r="B49" s="426"/>
      <c r="C49" s="426"/>
      <c r="D49" s="427"/>
      <c r="E49" s="418"/>
      <c r="F49" s="426"/>
      <c r="G49" s="426"/>
      <c r="H49" s="427"/>
      <c r="I49" s="418"/>
      <c r="J49" s="426"/>
      <c r="K49" s="426"/>
      <c r="L49" s="426"/>
      <c r="M49" s="428"/>
      <c r="N49" s="73"/>
      <c r="O49" s="74"/>
      <c r="P49" s="74"/>
      <c r="Q49" s="74"/>
      <c r="R49" s="74"/>
      <c r="S49" s="74"/>
      <c r="AH49" s="19"/>
      <c r="AO49" s="18"/>
      <c r="AP49" s="380"/>
      <c r="AQ49" s="381"/>
      <c r="AR49" s="381"/>
      <c r="AS49" s="381"/>
      <c r="AT49" s="381"/>
      <c r="AU49" s="381"/>
      <c r="AV49" s="381"/>
      <c r="AW49" s="381"/>
      <c r="AX49" s="381"/>
      <c r="AY49" s="381"/>
      <c r="AZ49" s="381"/>
      <c r="BA49" s="381"/>
      <c r="BB49" s="381"/>
      <c r="BC49" s="381"/>
      <c r="BD49" s="381"/>
      <c r="BE49" s="381"/>
      <c r="BF49" s="381"/>
      <c r="BG49" s="381"/>
      <c r="BH49" s="381"/>
      <c r="BI49" s="71"/>
    </row>
    <row r="50" spans="1:61" ht="12.75" customHeight="1" thickBot="1" x14ac:dyDescent="0.3">
      <c r="A50" s="429"/>
      <c r="B50" s="426"/>
      <c r="C50" s="426"/>
      <c r="D50" s="427"/>
      <c r="E50" s="418"/>
      <c r="F50" s="426"/>
      <c r="G50" s="426"/>
      <c r="H50" s="427"/>
      <c r="I50" s="418"/>
      <c r="J50" s="426"/>
      <c r="K50" s="426"/>
      <c r="L50" s="426"/>
      <c r="M50" s="428"/>
      <c r="N50" s="73"/>
      <c r="O50" s="74"/>
      <c r="P50" s="74"/>
      <c r="Q50" s="74"/>
      <c r="R50" s="74"/>
      <c r="S50" s="74"/>
      <c r="AH50" s="19"/>
      <c r="AO50" s="18"/>
      <c r="AP50" s="380"/>
      <c r="AQ50" s="381"/>
      <c r="AR50" s="381"/>
      <c r="AS50" s="381"/>
      <c r="AT50" s="381"/>
      <c r="AU50" s="381"/>
      <c r="AV50" s="381"/>
      <c r="AW50" s="381"/>
      <c r="AX50" s="381"/>
      <c r="AY50" s="381"/>
      <c r="AZ50" s="381"/>
      <c r="BA50" s="381"/>
      <c r="BB50" s="381"/>
      <c r="BC50" s="381"/>
      <c r="BD50" s="381"/>
      <c r="BE50" s="381"/>
      <c r="BF50" s="381"/>
      <c r="BG50" s="381"/>
      <c r="BH50" s="381"/>
      <c r="BI50" s="71"/>
    </row>
    <row r="51" spans="1:61" ht="12.75" customHeight="1" x14ac:dyDescent="0.25">
      <c r="A51" s="446" t="s">
        <v>125</v>
      </c>
      <c r="B51" s="414"/>
      <c r="C51" s="414"/>
      <c r="D51" s="414"/>
      <c r="E51" s="414"/>
      <c r="F51" s="414"/>
      <c r="G51" s="414"/>
      <c r="H51" s="414"/>
      <c r="I51" s="414"/>
      <c r="J51" s="414"/>
      <c r="K51" s="414"/>
      <c r="L51" s="414"/>
      <c r="M51" s="415"/>
      <c r="N51" s="70"/>
      <c r="O51" s="20"/>
      <c r="P51" s="20"/>
      <c r="Q51" s="20"/>
      <c r="R51" s="20"/>
      <c r="S51" s="20"/>
      <c r="AH51" s="19"/>
      <c r="AO51" s="18"/>
      <c r="AP51" s="380"/>
      <c r="AQ51" s="381"/>
      <c r="AR51" s="381"/>
      <c r="AS51" s="381"/>
      <c r="AT51" s="381"/>
      <c r="AU51" s="381"/>
      <c r="AV51" s="381"/>
      <c r="AW51" s="381"/>
      <c r="AX51" s="381"/>
      <c r="AY51" s="381"/>
      <c r="AZ51" s="381"/>
      <c r="BA51" s="381"/>
      <c r="BB51" s="381"/>
      <c r="BC51" s="381"/>
      <c r="BD51" s="381"/>
      <c r="BE51" s="381"/>
      <c r="BF51" s="381"/>
      <c r="BG51" s="381"/>
      <c r="BH51" s="381"/>
      <c r="BI51" s="71"/>
    </row>
    <row r="52" spans="1:61" ht="12.75" customHeight="1" x14ac:dyDescent="0.25">
      <c r="A52" s="384" t="s">
        <v>123</v>
      </c>
      <c r="B52" s="447"/>
      <c r="C52" s="447"/>
      <c r="D52" s="448"/>
      <c r="E52" s="452" t="s">
        <v>124</v>
      </c>
      <c r="F52" s="453"/>
      <c r="G52" s="453"/>
      <c r="H52" s="454"/>
      <c r="I52" s="391" t="s">
        <v>58</v>
      </c>
      <c r="J52" s="447"/>
      <c r="K52" s="447"/>
      <c r="L52" s="447"/>
      <c r="M52" s="458"/>
      <c r="N52" s="70"/>
      <c r="O52" s="20"/>
      <c r="P52" s="20"/>
      <c r="Q52" s="20"/>
      <c r="R52" s="20"/>
      <c r="S52" s="20"/>
      <c r="AH52" s="19"/>
      <c r="AO52" s="18"/>
      <c r="AP52" s="380"/>
      <c r="AQ52" s="381"/>
      <c r="AR52" s="381"/>
      <c r="AS52" s="381"/>
      <c r="AT52" s="381"/>
      <c r="AU52" s="381"/>
      <c r="AV52" s="381"/>
      <c r="AW52" s="381"/>
      <c r="AX52" s="381"/>
      <c r="AY52" s="381"/>
      <c r="AZ52" s="381"/>
      <c r="BA52" s="381"/>
      <c r="BB52" s="381"/>
      <c r="BC52" s="381"/>
      <c r="BD52" s="381"/>
      <c r="BE52" s="381"/>
      <c r="BF52" s="381"/>
      <c r="BG52" s="381"/>
      <c r="BH52" s="381"/>
      <c r="BI52" s="71"/>
    </row>
    <row r="53" spans="1:61" ht="12.75" customHeight="1" thickBot="1" x14ac:dyDescent="0.3">
      <c r="A53" s="449"/>
      <c r="B53" s="450"/>
      <c r="C53" s="450"/>
      <c r="D53" s="451"/>
      <c r="E53" s="455"/>
      <c r="F53" s="456"/>
      <c r="G53" s="456"/>
      <c r="H53" s="457"/>
      <c r="I53" s="459"/>
      <c r="J53" s="450"/>
      <c r="K53" s="450"/>
      <c r="L53" s="450"/>
      <c r="M53" s="460"/>
      <c r="N53" s="70"/>
      <c r="O53" s="20"/>
      <c r="P53" s="20"/>
      <c r="Q53" s="20"/>
      <c r="R53" s="20"/>
      <c r="S53" s="20"/>
      <c r="AH53" s="19"/>
      <c r="AO53" s="18"/>
      <c r="AP53" s="380"/>
      <c r="AQ53" s="381"/>
      <c r="AR53" s="381"/>
      <c r="AS53" s="381"/>
      <c r="AT53" s="381"/>
      <c r="AU53" s="381"/>
      <c r="AV53" s="381"/>
      <c r="AW53" s="381"/>
      <c r="AX53" s="381"/>
      <c r="AY53" s="381"/>
      <c r="AZ53" s="381"/>
      <c r="BA53" s="381"/>
      <c r="BB53" s="381"/>
      <c r="BC53" s="381"/>
      <c r="BD53" s="381"/>
      <c r="BE53" s="381"/>
      <c r="BF53" s="381"/>
      <c r="BG53" s="381"/>
      <c r="BH53" s="381"/>
      <c r="BI53" s="71"/>
    </row>
    <row r="54" spans="1:61" ht="12.75" customHeight="1" x14ac:dyDescent="0.25">
      <c r="A54" s="461"/>
      <c r="B54" s="461"/>
      <c r="C54" s="461"/>
      <c r="D54" s="461"/>
      <c r="E54" s="461"/>
      <c r="F54" s="461"/>
      <c r="G54" s="461"/>
      <c r="H54" s="461"/>
      <c r="I54" s="358"/>
      <c r="J54" s="462"/>
      <c r="K54" s="462"/>
      <c r="L54" s="462"/>
      <c r="M54" s="463"/>
      <c r="N54" s="73"/>
      <c r="O54" s="74"/>
      <c r="P54" s="74"/>
      <c r="Q54" s="74"/>
      <c r="R54" s="74"/>
      <c r="S54" s="74"/>
      <c r="AH54" s="19"/>
      <c r="AO54" s="18"/>
      <c r="AP54" s="380"/>
      <c r="AQ54" s="381"/>
      <c r="AR54" s="381"/>
      <c r="AS54" s="381"/>
      <c r="AT54" s="381"/>
      <c r="AU54" s="381"/>
      <c r="AV54" s="381"/>
      <c r="AW54" s="381"/>
      <c r="AX54" s="381"/>
      <c r="AY54" s="381"/>
      <c r="AZ54" s="381"/>
      <c r="BA54" s="381"/>
      <c r="BB54" s="381"/>
      <c r="BC54" s="381"/>
      <c r="BD54" s="381"/>
      <c r="BE54" s="381"/>
      <c r="BF54" s="381"/>
      <c r="BG54" s="381"/>
      <c r="BH54" s="381"/>
      <c r="BI54" s="71"/>
    </row>
    <row r="55" spans="1:61" ht="12.75" customHeight="1" thickBot="1" x14ac:dyDescent="0.3">
      <c r="A55" s="430"/>
      <c r="B55" s="430"/>
      <c r="C55" s="430"/>
      <c r="D55" s="430"/>
      <c r="E55" s="430"/>
      <c r="F55" s="430"/>
      <c r="G55" s="430"/>
      <c r="H55" s="430"/>
      <c r="I55" s="431"/>
      <c r="J55" s="432"/>
      <c r="K55" s="432"/>
      <c r="L55" s="432"/>
      <c r="M55" s="433"/>
      <c r="N55" s="73"/>
      <c r="O55" s="74"/>
      <c r="P55" s="74"/>
      <c r="Q55" s="74"/>
      <c r="R55" s="74"/>
      <c r="S55" s="74"/>
      <c r="AH55" s="19"/>
      <c r="AO55" s="18"/>
      <c r="AP55" s="382"/>
      <c r="AQ55" s="383"/>
      <c r="AR55" s="383"/>
      <c r="AS55" s="383"/>
      <c r="AT55" s="383"/>
      <c r="AU55" s="383"/>
      <c r="AV55" s="383"/>
      <c r="AW55" s="383"/>
      <c r="AX55" s="383"/>
      <c r="AY55" s="383"/>
      <c r="AZ55" s="383"/>
      <c r="BA55" s="383"/>
      <c r="BB55" s="383"/>
      <c r="BC55" s="383"/>
      <c r="BD55" s="383"/>
      <c r="BE55" s="383"/>
      <c r="BF55" s="383"/>
      <c r="BG55" s="383"/>
      <c r="BH55" s="383"/>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U54"/>
  <sheetViews>
    <sheetView showGridLines="0" zoomScale="125" workbookViewId="0">
      <selection activeCell="I27" sqref="I27"/>
    </sheetView>
  </sheetViews>
  <sheetFormatPr defaultRowHeight="12.75" x14ac:dyDescent="0.2"/>
  <cols>
    <col min="1" max="1" width="7" style="82" customWidth="1"/>
    <col min="2" max="2" width="6.7109375" style="82" customWidth="1"/>
    <col min="3" max="10" width="9.7109375" style="82" customWidth="1"/>
    <col min="11" max="11" width="3.140625" style="82" customWidth="1"/>
    <col min="12" max="15" width="8" style="82" customWidth="1"/>
    <col min="16" max="16384" width="9.140625" style="82"/>
  </cols>
  <sheetData>
    <row r="1" spans="1:21" ht="32.25" customHeight="1" thickBot="1" x14ac:dyDescent="0.25">
      <c r="A1" s="540" t="s">
        <v>221</v>
      </c>
      <c r="B1" s="541"/>
      <c r="C1" s="541"/>
      <c r="D1" s="541"/>
      <c r="E1" s="541"/>
      <c r="F1" s="541"/>
      <c r="G1" s="541"/>
      <c r="H1" s="541"/>
      <c r="I1" s="541"/>
      <c r="J1" s="541"/>
    </row>
    <row r="2" spans="1:21" ht="18" customHeight="1" x14ac:dyDescent="0.25">
      <c r="A2" s="469" t="s">
        <v>128</v>
      </c>
      <c r="B2" s="470"/>
      <c r="C2" s="470"/>
      <c r="D2" s="470"/>
      <c r="E2" s="470"/>
      <c r="F2" s="470"/>
      <c r="G2" s="470"/>
      <c r="H2" s="470"/>
      <c r="I2" s="470"/>
      <c r="J2" s="471"/>
      <c r="L2" s="472" t="s">
        <v>129</v>
      </c>
      <c r="M2" s="473"/>
      <c r="N2" s="473"/>
      <c r="O2" s="474"/>
    </row>
    <row r="3" spans="1:21" ht="17.100000000000001" customHeight="1" x14ac:dyDescent="0.25">
      <c r="A3" s="83" t="s">
        <v>130</v>
      </c>
      <c r="B3" s="481"/>
      <c r="C3" s="481"/>
      <c r="D3" s="481"/>
      <c r="E3" s="481"/>
      <c r="F3" s="84" t="s">
        <v>35</v>
      </c>
      <c r="G3" s="481"/>
      <c r="H3" s="481"/>
      <c r="I3" s="481"/>
      <c r="J3" s="482"/>
      <c r="L3" s="475"/>
      <c r="M3" s="476"/>
      <c r="N3" s="476"/>
      <c r="O3" s="477"/>
    </row>
    <row r="4" spans="1:21" ht="17.100000000000001" customHeight="1" x14ac:dyDescent="0.25">
      <c r="A4" s="85" t="s">
        <v>131</v>
      </c>
      <c r="B4" s="481"/>
      <c r="C4" s="481"/>
      <c r="D4" s="481"/>
      <c r="E4" s="86"/>
      <c r="F4" s="84" t="s">
        <v>132</v>
      </c>
      <c r="G4" s="132"/>
      <c r="H4" s="87"/>
      <c r="I4" s="84" t="s">
        <v>133</v>
      </c>
      <c r="J4" s="133"/>
      <c r="L4" s="475"/>
      <c r="M4" s="476"/>
      <c r="N4" s="476"/>
      <c r="O4" s="477"/>
    </row>
    <row r="5" spans="1:21" ht="17.100000000000001" customHeight="1" thickBot="1" x14ac:dyDescent="0.3">
      <c r="A5" s="88" t="s">
        <v>134</v>
      </c>
      <c r="B5" s="89"/>
      <c r="C5" s="483"/>
      <c r="D5" s="483"/>
      <c r="E5" s="483"/>
      <c r="F5" s="483"/>
      <c r="G5" s="483"/>
      <c r="H5" s="483"/>
      <c r="I5" s="90" t="s">
        <v>43</v>
      </c>
      <c r="J5" s="91"/>
      <c r="L5" s="478"/>
      <c r="M5" s="479"/>
      <c r="N5" s="479"/>
      <c r="O5" s="480"/>
    </row>
    <row r="6" spans="1:21" ht="15" customHeight="1" thickTop="1" x14ac:dyDescent="0.2">
      <c r="A6" s="484" t="s">
        <v>135</v>
      </c>
      <c r="B6" s="485"/>
      <c r="C6" s="485"/>
      <c r="D6" s="485"/>
      <c r="E6" s="485"/>
      <c r="F6" s="485"/>
      <c r="G6" s="485"/>
      <c r="H6" s="485"/>
      <c r="I6" s="485"/>
      <c r="J6" s="486"/>
    </row>
    <row r="7" spans="1:21" ht="15.95" customHeight="1" x14ac:dyDescent="0.25">
      <c r="A7" s="487" t="s">
        <v>136</v>
      </c>
      <c r="B7" s="488"/>
      <c r="C7" s="488"/>
      <c r="D7" s="488"/>
      <c r="E7" s="488"/>
      <c r="F7" s="488"/>
      <c r="G7" s="489"/>
      <c r="H7" s="92" t="s">
        <v>137</v>
      </c>
      <c r="I7" s="490" t="s">
        <v>138</v>
      </c>
      <c r="J7" s="491"/>
      <c r="L7" s="93"/>
      <c r="M7" s="94"/>
      <c r="N7" s="94"/>
      <c r="O7" s="94"/>
      <c r="P7" s="94"/>
      <c r="Q7" s="94"/>
      <c r="R7" s="94"/>
      <c r="S7" s="94"/>
      <c r="T7" s="94"/>
      <c r="U7" s="94"/>
    </row>
    <row r="8" spans="1:21" ht="15.95" customHeight="1" x14ac:dyDescent="0.25">
      <c r="A8" s="464" t="s">
        <v>139</v>
      </c>
      <c r="B8" s="465"/>
      <c r="C8" s="465"/>
      <c r="D8" s="465"/>
      <c r="E8" s="465"/>
      <c r="F8" s="465"/>
      <c r="G8" s="466"/>
      <c r="H8" s="95" t="s">
        <v>140</v>
      </c>
      <c r="I8" s="467" t="s">
        <v>141</v>
      </c>
      <c r="J8" s="468"/>
      <c r="L8" s="93"/>
      <c r="M8" s="94"/>
      <c r="N8" s="94"/>
      <c r="O8" s="94"/>
      <c r="P8" s="94"/>
      <c r="Q8" s="94"/>
      <c r="R8" s="94"/>
      <c r="S8" s="94"/>
      <c r="T8" s="94"/>
      <c r="U8" s="94"/>
    </row>
    <row r="9" spans="1:21" ht="15.95" customHeight="1" x14ac:dyDescent="0.3">
      <c r="A9" s="464" t="s">
        <v>142</v>
      </c>
      <c r="B9" s="465"/>
      <c r="C9" s="465"/>
      <c r="D9" s="465"/>
      <c r="E9" s="465"/>
      <c r="F9" s="465"/>
      <c r="G9" s="466"/>
      <c r="H9" s="95" t="s">
        <v>140</v>
      </c>
      <c r="I9" s="467" t="s">
        <v>141</v>
      </c>
      <c r="J9" s="468"/>
      <c r="L9" s="93"/>
      <c r="M9" s="94"/>
      <c r="N9" s="94"/>
      <c r="O9" s="94"/>
      <c r="P9" s="94"/>
      <c r="Q9" s="94"/>
      <c r="R9" s="94"/>
      <c r="S9" s="94"/>
      <c r="T9" s="94"/>
      <c r="U9" s="94"/>
    </row>
    <row r="10" spans="1:21" ht="15.95" customHeight="1" x14ac:dyDescent="0.3">
      <c r="A10" s="464" t="s">
        <v>143</v>
      </c>
      <c r="B10" s="465"/>
      <c r="C10" s="465"/>
      <c r="D10" s="465"/>
      <c r="E10" s="465"/>
      <c r="F10" s="465"/>
      <c r="G10" s="466"/>
      <c r="H10" s="95" t="s">
        <v>140</v>
      </c>
      <c r="I10" s="467" t="s">
        <v>141</v>
      </c>
      <c r="J10" s="468"/>
      <c r="L10" s="93"/>
      <c r="M10" s="94"/>
      <c r="N10" s="94"/>
      <c r="O10" s="94"/>
      <c r="P10" s="94"/>
      <c r="Q10" s="94"/>
      <c r="R10" s="94"/>
      <c r="S10" s="94"/>
      <c r="T10" s="94"/>
      <c r="U10" s="94"/>
    </row>
    <row r="11" spans="1:21" ht="15.95" customHeight="1" x14ac:dyDescent="0.3">
      <c r="A11" s="464" t="s">
        <v>144</v>
      </c>
      <c r="B11" s="465"/>
      <c r="C11" s="465"/>
      <c r="D11" s="465"/>
      <c r="E11" s="465"/>
      <c r="F11" s="465"/>
      <c r="G11" s="466"/>
      <c r="H11" s="95" t="s">
        <v>145</v>
      </c>
      <c r="I11" s="467" t="s">
        <v>146</v>
      </c>
      <c r="J11" s="468"/>
      <c r="L11" s="93"/>
      <c r="M11" s="94"/>
      <c r="N11" s="94"/>
      <c r="O11" s="94"/>
      <c r="P11" s="94"/>
      <c r="Q11" s="94"/>
      <c r="R11" s="94"/>
      <c r="S11" s="94"/>
      <c r="T11" s="94"/>
      <c r="U11" s="94"/>
    </row>
    <row r="12" spans="1:21" ht="15.95" customHeight="1" x14ac:dyDescent="0.25">
      <c r="A12" s="464" t="s">
        <v>147</v>
      </c>
      <c r="B12" s="465"/>
      <c r="C12" s="465"/>
      <c r="D12" s="465"/>
      <c r="E12" s="465"/>
      <c r="F12" s="465"/>
      <c r="G12" s="466"/>
      <c r="H12" s="95" t="s">
        <v>145</v>
      </c>
      <c r="I12" s="467" t="s">
        <v>146</v>
      </c>
      <c r="J12" s="468"/>
      <c r="L12" s="93"/>
      <c r="M12" s="94"/>
      <c r="N12" s="94"/>
      <c r="O12" s="94"/>
      <c r="P12" s="94"/>
      <c r="Q12" s="94"/>
      <c r="R12" s="94"/>
      <c r="S12" s="94"/>
      <c r="T12" s="94"/>
      <c r="U12" s="94"/>
    </row>
    <row r="13" spans="1:21" ht="15.95" customHeight="1" thickBot="1" x14ac:dyDescent="0.3">
      <c r="A13" s="492" t="s">
        <v>148</v>
      </c>
      <c r="B13" s="493"/>
      <c r="C13" s="493"/>
      <c r="D13" s="493"/>
      <c r="E13" s="493"/>
      <c r="F13" s="493"/>
      <c r="G13" s="494"/>
      <c r="H13" s="96" t="s">
        <v>149</v>
      </c>
      <c r="I13" s="495" t="s">
        <v>150</v>
      </c>
      <c r="J13" s="496"/>
      <c r="L13" s="93"/>
      <c r="M13" s="94"/>
      <c r="N13" s="94"/>
      <c r="O13" s="94"/>
      <c r="P13" s="94"/>
      <c r="Q13" s="94"/>
      <c r="R13" s="94"/>
      <c r="S13" s="94"/>
      <c r="T13" s="94"/>
      <c r="U13" s="94"/>
    </row>
    <row r="14" spans="1:21" ht="12.75" customHeight="1" thickTop="1" x14ac:dyDescent="0.2">
      <c r="A14" s="497" t="s">
        <v>151</v>
      </c>
      <c r="B14" s="500">
        <v>-1</v>
      </c>
      <c r="C14" s="503" t="s">
        <v>152</v>
      </c>
      <c r="D14" s="504"/>
      <c r="E14" s="504"/>
      <c r="F14" s="504"/>
      <c r="G14" s="504"/>
      <c r="H14" s="505" t="s">
        <v>153</v>
      </c>
      <c r="I14" s="505"/>
      <c r="J14" s="506"/>
    </row>
    <row r="15" spans="1:21" ht="12.75" customHeight="1" x14ac:dyDescent="0.2">
      <c r="A15" s="498"/>
      <c r="B15" s="501"/>
      <c r="C15" s="507" t="s">
        <v>154</v>
      </c>
      <c r="D15" s="508"/>
      <c r="E15" s="508"/>
      <c r="F15" s="508"/>
      <c r="G15" s="508"/>
      <c r="H15" s="508"/>
      <c r="I15" s="509" t="s">
        <v>155</v>
      </c>
      <c r="J15" s="510"/>
    </row>
    <row r="16" spans="1:21" ht="13.5" customHeight="1" thickBot="1" x14ac:dyDescent="0.25">
      <c r="A16" s="499"/>
      <c r="B16" s="502"/>
      <c r="C16" s="511" t="s">
        <v>156</v>
      </c>
      <c r="D16" s="512"/>
      <c r="E16" s="512"/>
      <c r="F16" s="512"/>
      <c r="G16" s="512"/>
      <c r="H16" s="512"/>
      <c r="I16" s="513" t="s">
        <v>157</v>
      </c>
      <c r="J16" s="514"/>
    </row>
    <row r="17" spans="1:10" ht="13.5" customHeight="1" thickTop="1" x14ac:dyDescent="0.2">
      <c r="A17" s="522" t="s">
        <v>158</v>
      </c>
      <c r="B17" s="500">
        <v>-2</v>
      </c>
      <c r="C17" s="515" t="s">
        <v>159</v>
      </c>
      <c r="D17" s="515" t="s">
        <v>160</v>
      </c>
      <c r="E17" s="519" t="s">
        <v>161</v>
      </c>
      <c r="F17" s="515" t="s">
        <v>162</v>
      </c>
      <c r="G17" s="97"/>
      <c r="H17" s="97"/>
      <c r="I17" s="97"/>
      <c r="J17" s="98"/>
    </row>
    <row r="18" spans="1:10" ht="12.75" customHeight="1" x14ac:dyDescent="0.2">
      <c r="A18" s="523"/>
      <c r="B18" s="501"/>
      <c r="C18" s="516"/>
      <c r="D18" s="516"/>
      <c r="E18" s="520"/>
      <c r="F18" s="516"/>
      <c r="G18" s="97"/>
      <c r="H18" s="97"/>
      <c r="I18" s="97"/>
      <c r="J18" s="98"/>
    </row>
    <row r="19" spans="1:10" ht="13.5" customHeight="1" thickBot="1" x14ac:dyDescent="0.25">
      <c r="A19" s="523"/>
      <c r="B19" s="501"/>
      <c r="C19" s="518"/>
      <c r="D19" s="518"/>
      <c r="E19" s="521"/>
      <c r="F19" s="517"/>
      <c r="G19" s="97"/>
      <c r="H19" s="97"/>
      <c r="I19" s="97"/>
      <c r="J19" s="98"/>
    </row>
    <row r="20" spans="1:10" ht="17.100000000000001" customHeight="1" thickTop="1" thickBot="1" x14ac:dyDescent="0.25">
      <c r="A20" s="523"/>
      <c r="B20" s="502"/>
      <c r="C20" s="134"/>
      <c r="D20" s="134"/>
      <c r="E20" s="137" t="str">
        <f>IF(D20=0,"",C20/D20)</f>
        <v/>
      </c>
      <c r="F20" s="138" t="str">
        <f>IF(D20=0,"",IF($E$20&lt;=1.5,"Extreme",IF($E$20&lt;=1.8,"Very High",IF($E$20&lt;=2,"High",IF($E$20&lt;=2.2,"Moderate",IF($E$20&lt;=3,"Low",IF($E$20&gt;3,"Very Low")))))))</f>
        <v/>
      </c>
      <c r="G20" s="97"/>
      <c r="H20" s="97"/>
      <c r="I20" s="97"/>
      <c r="J20" s="98"/>
    </row>
    <row r="21" spans="1:10" ht="14.25" customHeight="1" thickTop="1" thickBot="1" x14ac:dyDescent="0.25">
      <c r="A21" s="523"/>
      <c r="B21" s="500">
        <v>-3</v>
      </c>
      <c r="C21" s="515" t="s">
        <v>163</v>
      </c>
      <c r="D21" s="515" t="s">
        <v>164</v>
      </c>
      <c r="E21" s="519" t="s">
        <v>165</v>
      </c>
      <c r="F21" s="515" t="s">
        <v>162</v>
      </c>
      <c r="G21" s="97"/>
      <c r="H21" s="99" t="s">
        <v>166</v>
      </c>
      <c r="I21" s="136"/>
      <c r="J21" s="98"/>
    </row>
    <row r="22" spans="1:10" ht="12.75" customHeight="1" x14ac:dyDescent="0.2">
      <c r="A22" s="523"/>
      <c r="B22" s="501"/>
      <c r="C22" s="516"/>
      <c r="D22" s="516"/>
      <c r="E22" s="520"/>
      <c r="F22" s="516"/>
      <c r="G22" s="97"/>
      <c r="H22" s="525" t="s">
        <v>167</v>
      </c>
      <c r="I22" s="526"/>
      <c r="J22" s="98"/>
    </row>
    <row r="23" spans="1:10" ht="13.5" customHeight="1" thickBot="1" x14ac:dyDescent="0.25">
      <c r="A23" s="523"/>
      <c r="B23" s="501"/>
      <c r="C23" s="518"/>
      <c r="D23" s="518"/>
      <c r="E23" s="521"/>
      <c r="F23" s="517"/>
      <c r="G23" s="97"/>
      <c r="H23" s="527" t="s">
        <v>168</v>
      </c>
      <c r="I23" s="528"/>
      <c r="J23" s="98"/>
    </row>
    <row r="24" spans="1:10" ht="17.100000000000001" customHeight="1" thickTop="1" thickBot="1" x14ac:dyDescent="0.3">
      <c r="A24" s="523"/>
      <c r="B24" s="502"/>
      <c r="C24" s="135"/>
      <c r="D24" s="135"/>
      <c r="E24" s="139" t="str">
        <f>IF(D24=0,"",C24/D24)</f>
        <v/>
      </c>
      <c r="F24" s="140" t="str">
        <f>IF(D24=0,"",IF($E$24&lt;=1.5,"Extreme",IF($E$24&lt;=1.8,"Very High",IF($E$24&lt;=2,"High",IF($E$24&lt;=2.2,"Moderate",IF($E$24&lt;=3,"Low",IF($E$24&gt;3,"Very Low")))))))</f>
        <v/>
      </c>
      <c r="G24" s="97"/>
      <c r="H24" s="529"/>
      <c r="I24" s="530"/>
      <c r="J24" s="98"/>
    </row>
    <row r="25" spans="1:10" ht="13.5" customHeight="1" thickTop="1" x14ac:dyDescent="0.2">
      <c r="A25" s="523"/>
      <c r="B25" s="500">
        <v>-4</v>
      </c>
      <c r="C25" s="515" t="s">
        <v>163</v>
      </c>
      <c r="D25" s="515" t="s">
        <v>169</v>
      </c>
      <c r="E25" s="519" t="s">
        <v>170</v>
      </c>
      <c r="F25" s="515" t="s">
        <v>162</v>
      </c>
      <c r="G25" s="97"/>
      <c r="H25" s="100"/>
      <c r="I25" s="100"/>
      <c r="J25" s="98"/>
    </row>
    <row r="26" spans="1:10" ht="12.75" customHeight="1" x14ac:dyDescent="0.2">
      <c r="A26" s="523"/>
      <c r="B26" s="501"/>
      <c r="C26" s="516"/>
      <c r="D26" s="516"/>
      <c r="E26" s="520"/>
      <c r="F26" s="516"/>
      <c r="G26" s="97"/>
      <c r="H26" s="97"/>
      <c r="I26" s="97"/>
      <c r="J26" s="98"/>
    </row>
    <row r="27" spans="1:10" ht="13.5" customHeight="1" thickBot="1" x14ac:dyDescent="0.25">
      <c r="A27" s="523"/>
      <c r="B27" s="501"/>
      <c r="C27" s="518"/>
      <c r="D27" s="518"/>
      <c r="E27" s="521"/>
      <c r="F27" s="517"/>
      <c r="G27" s="97"/>
      <c r="H27" s="97"/>
      <c r="I27" s="97"/>
      <c r="J27" s="98"/>
    </row>
    <row r="28" spans="1:10" ht="17.100000000000001" customHeight="1" thickTop="1" thickBot="1" x14ac:dyDescent="0.25">
      <c r="A28" s="524"/>
      <c r="B28" s="502"/>
      <c r="C28" s="134"/>
      <c r="D28" s="134"/>
      <c r="E28" s="139" t="str">
        <f>IF(D28=0,"",C28/D28)</f>
        <v/>
      </c>
      <c r="F28" s="140" t="str">
        <f>IF(D28=0,"",IF(E28&gt;1.2,"Extreme",IF(E28&gt;=1.01,"Very High",IF(E28&gt;=0.81,"High",IF(E28&gt;=0.61,"Moderate",IF(E28&gt;=0.41,"Low",IF(E28&lt;0.4,"Very Low")))))))</f>
        <v/>
      </c>
      <c r="G28" s="97"/>
      <c r="H28" s="97"/>
      <c r="I28" s="97"/>
      <c r="J28" s="98"/>
    </row>
    <row r="29" spans="1:10" ht="13.5" customHeight="1" thickTop="1" x14ac:dyDescent="0.2">
      <c r="A29" s="522" t="s">
        <v>171</v>
      </c>
      <c r="B29" s="500">
        <v>-5</v>
      </c>
      <c r="C29" s="515" t="s">
        <v>172</v>
      </c>
      <c r="D29" s="515" t="s">
        <v>173</v>
      </c>
      <c r="E29" s="519" t="s">
        <v>174</v>
      </c>
      <c r="F29" s="515" t="s">
        <v>162</v>
      </c>
      <c r="G29" s="97"/>
      <c r="H29" s="97"/>
      <c r="I29" s="97"/>
      <c r="J29" s="98"/>
    </row>
    <row r="30" spans="1:10" ht="12.75" customHeight="1" x14ac:dyDescent="0.2">
      <c r="A30" s="523"/>
      <c r="B30" s="501"/>
      <c r="C30" s="516"/>
      <c r="D30" s="516"/>
      <c r="E30" s="520"/>
      <c r="F30" s="516"/>
      <c r="G30" s="97"/>
      <c r="H30" s="97"/>
      <c r="I30" s="97"/>
      <c r="J30" s="98"/>
    </row>
    <row r="31" spans="1:10" ht="13.5" customHeight="1" thickBot="1" x14ac:dyDescent="0.25">
      <c r="A31" s="523"/>
      <c r="B31" s="501"/>
      <c r="C31" s="518"/>
      <c r="D31" s="518"/>
      <c r="E31" s="521"/>
      <c r="F31" s="517"/>
      <c r="G31" s="97"/>
      <c r="H31" s="97"/>
      <c r="I31" s="97"/>
      <c r="J31" s="98"/>
    </row>
    <row r="32" spans="1:10" ht="17.100000000000001" customHeight="1" thickTop="1" thickBot="1" x14ac:dyDescent="0.25">
      <c r="A32" s="523"/>
      <c r="B32" s="502"/>
      <c r="C32" s="134"/>
      <c r="D32" s="134"/>
      <c r="E32" s="137" t="str">
        <f>IF(D32=0,"",C32/D32)</f>
        <v/>
      </c>
      <c r="F32" s="140" t="str">
        <f>IF(D32=0,"",IF(E32&gt;3,"Extreme",IF(E32&gt;=2.51,"Very High",IF(E32&gt;=1.81,"High",IF(E32&gt;=1.51,"Moderate",IF(E32&gt;=1,"Low",IF(E32&lt;1,"Very Low")))))))</f>
        <v/>
      </c>
      <c r="G32" s="97"/>
      <c r="H32" s="97"/>
      <c r="I32" s="97"/>
      <c r="J32" s="98"/>
    </row>
    <row r="33" spans="1:10" ht="3.95" customHeight="1" thickTop="1" x14ac:dyDescent="0.2">
      <c r="A33" s="523"/>
      <c r="B33" s="500">
        <v>-6</v>
      </c>
      <c r="C33" s="515" t="s">
        <v>172</v>
      </c>
      <c r="D33" s="515" t="s">
        <v>175</v>
      </c>
      <c r="E33" s="515" t="s">
        <v>176</v>
      </c>
      <c r="F33" s="515" t="s">
        <v>173</v>
      </c>
      <c r="G33" s="531" t="s">
        <v>164</v>
      </c>
      <c r="H33" s="531" t="s">
        <v>177</v>
      </c>
      <c r="I33" s="531" t="s">
        <v>178</v>
      </c>
      <c r="J33" s="531" t="s">
        <v>179</v>
      </c>
    </row>
    <row r="34" spans="1:10" ht="15.95" customHeight="1" x14ac:dyDescent="0.2">
      <c r="A34" s="523"/>
      <c r="B34" s="501"/>
      <c r="C34" s="516"/>
      <c r="D34" s="516"/>
      <c r="E34" s="516"/>
      <c r="F34" s="516"/>
      <c r="G34" s="516"/>
      <c r="H34" s="516"/>
      <c r="I34" s="516"/>
      <c r="J34" s="516"/>
    </row>
    <row r="35" spans="1:10" ht="15.95" customHeight="1" x14ac:dyDescent="0.2">
      <c r="A35" s="523"/>
      <c r="B35" s="501"/>
      <c r="C35" s="516"/>
      <c r="D35" s="516"/>
      <c r="E35" s="516"/>
      <c r="F35" s="516"/>
      <c r="G35" s="516"/>
      <c r="H35" s="516"/>
      <c r="I35" s="516"/>
      <c r="J35" s="516"/>
    </row>
    <row r="36" spans="1:10" ht="15.95" customHeight="1" thickBot="1" x14ac:dyDescent="0.25">
      <c r="A36" s="523"/>
      <c r="B36" s="501"/>
      <c r="C36" s="518"/>
      <c r="D36" s="518"/>
      <c r="E36" s="518"/>
      <c r="F36" s="518"/>
      <c r="G36" s="518"/>
      <c r="H36" s="518"/>
      <c r="I36" s="518"/>
      <c r="J36" s="517"/>
    </row>
    <row r="37" spans="1:10" ht="17.100000000000001" customHeight="1" thickTop="1" thickBot="1" x14ac:dyDescent="0.25">
      <c r="A37" s="524"/>
      <c r="B37" s="502"/>
      <c r="C37" s="134"/>
      <c r="D37" s="134"/>
      <c r="E37" s="134"/>
      <c r="F37" s="134"/>
      <c r="G37" s="134"/>
      <c r="H37" s="134"/>
      <c r="I37" s="137" t="str">
        <f>IF(H37=0,"",E37/H37)</f>
        <v/>
      </c>
      <c r="J37" s="140" t="str">
        <f>IF(H37=0,"",IF(I37&gt;1.6,"Extreme",IF(I37&gt;=1.2,"Very High",IF(I37&gt;=1.15,"High",IF(I37&gt;=1.06,"Moderate",IF(I37&gt;=0.8,"Low",IF(I37&lt;0.8,"Very Low")))))))</f>
        <v/>
      </c>
    </row>
    <row r="38" spans="1:10" ht="13.5" customHeight="1" thickTop="1" x14ac:dyDescent="0.2">
      <c r="A38" s="522" t="s">
        <v>180</v>
      </c>
      <c r="B38" s="500">
        <v>-7</v>
      </c>
      <c r="C38" s="532" t="s">
        <v>181</v>
      </c>
      <c r="D38" s="533"/>
      <c r="E38" s="515" t="s">
        <v>162</v>
      </c>
      <c r="F38" s="101"/>
      <c r="G38" s="97"/>
      <c r="H38" s="97"/>
      <c r="I38" s="97"/>
      <c r="J38" s="98"/>
    </row>
    <row r="39" spans="1:10" ht="12.75" customHeight="1" x14ac:dyDescent="0.2">
      <c r="A39" s="523"/>
      <c r="B39" s="501"/>
      <c r="C39" s="534"/>
      <c r="D39" s="535"/>
      <c r="E39" s="516"/>
      <c r="F39" s="101"/>
      <c r="G39" s="97"/>
      <c r="H39" s="97"/>
      <c r="I39" s="97"/>
      <c r="J39" s="98"/>
    </row>
    <row r="40" spans="1:10" ht="13.5" customHeight="1" thickBot="1" x14ac:dyDescent="0.25">
      <c r="A40" s="523"/>
      <c r="B40" s="501"/>
      <c r="C40" s="536"/>
      <c r="D40" s="537"/>
      <c r="E40" s="517"/>
      <c r="F40" s="101"/>
      <c r="G40" s="97"/>
      <c r="H40" s="97"/>
      <c r="I40" s="97"/>
      <c r="J40" s="98"/>
    </row>
    <row r="41" spans="1:10" ht="17.100000000000001" customHeight="1" thickTop="1" thickBot="1" x14ac:dyDescent="0.25">
      <c r="A41" s="524"/>
      <c r="B41" s="502"/>
      <c r="C41" s="538"/>
      <c r="D41" s="539"/>
      <c r="E41" s="140" t="str">
        <f>IF(C41=0,"",IF(C41&gt;2.4,"Extreme",IF(C41&gt;=2.01,"Very High",IF(C41&gt;=1.61,"High",IF(C41&gt;=1.01,"Moderate",IF(C41&gt;=0.5,"Low",IF(C41&lt;0.5,"Very Low")))))))</f>
        <v/>
      </c>
      <c r="F41" s="102"/>
      <c r="G41" s="97"/>
      <c r="H41" s="97"/>
      <c r="I41" s="97"/>
      <c r="J41" s="98"/>
    </row>
    <row r="42" spans="1:10" ht="6.75" customHeight="1" thickTop="1" thickBot="1" x14ac:dyDescent="0.25">
      <c r="A42" s="103"/>
      <c r="B42" s="104"/>
      <c r="C42" s="105"/>
      <c r="D42" s="105"/>
      <c r="E42" s="105"/>
      <c r="F42" s="106"/>
      <c r="G42" s="97"/>
      <c r="H42" s="97"/>
      <c r="I42" s="97"/>
      <c r="J42" s="98"/>
    </row>
    <row r="43" spans="1:10" ht="15.75" thickTop="1" x14ac:dyDescent="0.25">
      <c r="A43" s="553" t="s">
        <v>182</v>
      </c>
      <c r="B43" s="554"/>
      <c r="C43" s="554"/>
      <c r="D43" s="554"/>
      <c r="E43" s="554"/>
      <c r="F43" s="554"/>
      <c r="G43" s="554"/>
      <c r="H43" s="554"/>
      <c r="I43" s="554"/>
      <c r="J43" s="555"/>
    </row>
    <row r="44" spans="1:10" ht="12.75" customHeight="1" x14ac:dyDescent="0.2">
      <c r="A44" s="556" t="s">
        <v>183</v>
      </c>
      <c r="B44" s="557"/>
      <c r="C44" s="558"/>
      <c r="D44" s="562" t="s">
        <v>184</v>
      </c>
      <c r="E44" s="563"/>
      <c r="F44" s="563"/>
      <c r="G44" s="563"/>
      <c r="H44" s="563"/>
      <c r="I44" s="563"/>
      <c r="J44" s="564"/>
    </row>
    <row r="45" spans="1:10" x14ac:dyDescent="0.2">
      <c r="A45" s="559"/>
      <c r="B45" s="560"/>
      <c r="C45" s="561"/>
      <c r="D45" s="107">
        <v>-1</v>
      </c>
      <c r="E45" s="108">
        <v>-2</v>
      </c>
      <c r="F45" s="108">
        <v>-3</v>
      </c>
      <c r="G45" s="108">
        <v>-4</v>
      </c>
      <c r="H45" s="108">
        <v>-5</v>
      </c>
      <c r="I45" s="108">
        <v>-6</v>
      </c>
      <c r="J45" s="108">
        <v>-7</v>
      </c>
    </row>
    <row r="46" spans="1:10" ht="15" customHeight="1" x14ac:dyDescent="0.2">
      <c r="A46" s="565" t="s">
        <v>37</v>
      </c>
      <c r="B46" s="566"/>
      <c r="C46" s="567"/>
      <c r="D46" s="109" t="s">
        <v>185</v>
      </c>
      <c r="E46" s="110" t="s">
        <v>186</v>
      </c>
      <c r="F46" s="110" t="s">
        <v>187</v>
      </c>
      <c r="G46" s="110" t="s">
        <v>188</v>
      </c>
      <c r="H46" s="110" t="s">
        <v>189</v>
      </c>
      <c r="I46" s="110" t="s">
        <v>190</v>
      </c>
      <c r="J46" s="111" t="s">
        <v>191</v>
      </c>
    </row>
    <row r="47" spans="1:10" ht="15" customHeight="1" x14ac:dyDescent="0.2">
      <c r="A47" s="542" t="s">
        <v>38</v>
      </c>
      <c r="B47" s="543"/>
      <c r="C47" s="544"/>
      <c r="D47" s="112" t="s">
        <v>185</v>
      </c>
      <c r="E47" s="113" t="s">
        <v>192</v>
      </c>
      <c r="F47" s="113" t="s">
        <v>193</v>
      </c>
      <c r="G47" s="113" t="s">
        <v>194</v>
      </c>
      <c r="H47" s="113" t="s">
        <v>195</v>
      </c>
      <c r="I47" s="113" t="s">
        <v>196</v>
      </c>
      <c r="J47" s="114" t="s">
        <v>197</v>
      </c>
    </row>
    <row r="48" spans="1:10" ht="15" customHeight="1" x14ac:dyDescent="0.2">
      <c r="A48" s="542" t="s">
        <v>39</v>
      </c>
      <c r="B48" s="543"/>
      <c r="C48" s="544"/>
      <c r="D48" s="112" t="s">
        <v>185</v>
      </c>
      <c r="E48" s="113" t="s">
        <v>198</v>
      </c>
      <c r="F48" s="113" t="s">
        <v>194</v>
      </c>
      <c r="G48" s="113" t="s">
        <v>199</v>
      </c>
      <c r="H48" s="113" t="s">
        <v>200</v>
      </c>
      <c r="I48" s="113" t="s">
        <v>201</v>
      </c>
      <c r="J48" s="114" t="s">
        <v>202</v>
      </c>
    </row>
    <row r="49" spans="1:10" ht="15" customHeight="1" x14ac:dyDescent="0.2">
      <c r="A49" s="542" t="s">
        <v>40</v>
      </c>
      <c r="B49" s="543"/>
      <c r="C49" s="544"/>
      <c r="D49" s="115" t="s">
        <v>203</v>
      </c>
      <c r="E49" s="113" t="s">
        <v>204</v>
      </c>
      <c r="F49" s="113" t="s">
        <v>199</v>
      </c>
      <c r="G49" s="113" t="s">
        <v>205</v>
      </c>
      <c r="H49" s="113" t="s">
        <v>206</v>
      </c>
      <c r="I49" s="113" t="s">
        <v>207</v>
      </c>
      <c r="J49" s="114" t="s">
        <v>208</v>
      </c>
    </row>
    <row r="50" spans="1:10" ht="15" customHeight="1" x14ac:dyDescent="0.2">
      <c r="A50" s="542" t="s">
        <v>41</v>
      </c>
      <c r="B50" s="543"/>
      <c r="C50" s="544"/>
      <c r="D50" s="116">
        <v>-1</v>
      </c>
      <c r="E50" s="113" t="s">
        <v>209</v>
      </c>
      <c r="F50" s="113" t="s">
        <v>205</v>
      </c>
      <c r="G50" s="113" t="s">
        <v>210</v>
      </c>
      <c r="H50" s="113" t="s">
        <v>211</v>
      </c>
      <c r="I50" s="113" t="s">
        <v>212</v>
      </c>
      <c r="J50" s="114" t="s">
        <v>213</v>
      </c>
    </row>
    <row r="51" spans="1:10" ht="15" customHeight="1" x14ac:dyDescent="0.2">
      <c r="A51" s="545" t="s">
        <v>42</v>
      </c>
      <c r="B51" s="546"/>
      <c r="C51" s="547"/>
      <c r="D51" s="117" t="s">
        <v>214</v>
      </c>
      <c r="E51" s="118" t="s">
        <v>215</v>
      </c>
      <c r="F51" s="118" t="s">
        <v>216</v>
      </c>
      <c r="G51" s="118" t="s">
        <v>217</v>
      </c>
      <c r="H51" s="118" t="s">
        <v>186</v>
      </c>
      <c r="I51" s="118" t="s">
        <v>218</v>
      </c>
      <c r="J51" s="119" t="s">
        <v>219</v>
      </c>
    </row>
    <row r="52" spans="1:10" ht="24.75" customHeight="1" thickBot="1" x14ac:dyDescent="0.25">
      <c r="A52" s="120"/>
      <c r="B52" s="120"/>
      <c r="C52" s="120"/>
      <c r="D52" s="548" t="s">
        <v>220</v>
      </c>
      <c r="E52" s="549"/>
      <c r="F52" s="549"/>
      <c r="G52" s="549"/>
      <c r="H52" s="550"/>
      <c r="I52" s="551" t="str">
        <f>IF(ISNUMBER(C20),F20,IF(ISNUMBER(C24),F24,IF(ISNUMBER(I21),H24,IF(ISNUMBER(C28),F28,IF(ISNUMBER(C32),F32,IF(ISNUMBER(C37),J37,IF(ISNUMBER(C41),E41," ")))))))</f>
        <v xml:space="preserve"> </v>
      </c>
      <c r="J52" s="552"/>
    </row>
    <row r="53" spans="1:10" x14ac:dyDescent="0.2">
      <c r="A53" s="121"/>
      <c r="B53" s="121"/>
      <c r="C53" s="121"/>
      <c r="D53" s="121"/>
      <c r="E53" s="121"/>
      <c r="F53" s="121"/>
      <c r="G53" s="121"/>
      <c r="H53" s="121"/>
      <c r="I53" s="121"/>
      <c r="J53" s="121"/>
    </row>
    <row r="54" spans="1:10" x14ac:dyDescent="0.2">
      <c r="A54" s="121"/>
      <c r="B54" s="121"/>
      <c r="C54" s="121"/>
      <c r="D54" s="121"/>
      <c r="E54" s="121"/>
      <c r="F54" s="121"/>
      <c r="G54" s="121"/>
      <c r="H54" s="121"/>
      <c r="I54" s="121"/>
      <c r="J54" s="121"/>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55"/>
  <sheetViews>
    <sheetView workbookViewId="0">
      <selection sqref="A1:BH1"/>
    </sheetView>
  </sheetViews>
  <sheetFormatPr defaultColWidth="2.7109375" defaultRowHeight="12.75" customHeight="1" x14ac:dyDescent="0.25"/>
  <cols>
    <col min="1" max="5" width="2.7109375" style="18" customWidth="1"/>
    <col min="6" max="11" width="2.7109375" style="19" customWidth="1"/>
    <col min="12" max="28" width="2.7109375" style="18" customWidth="1"/>
    <col min="29" max="30" width="2.7109375" style="19" customWidth="1"/>
    <col min="31" max="33" width="2.7109375" style="18" customWidth="1"/>
    <col min="34" max="34" width="2.85546875" style="18" customWidth="1"/>
    <col min="35" max="40" width="2.7109375" style="18" customWidth="1"/>
    <col min="41" max="41" width="3.140625" style="19" customWidth="1"/>
    <col min="42" max="42" width="3.28515625" style="19" customWidth="1"/>
    <col min="43" max="44" width="2.7109375" style="19" customWidth="1"/>
    <col min="45" max="61" width="2.7109375" style="18" customWidth="1"/>
    <col min="62" max="62" width="2.7109375" style="20" customWidth="1"/>
    <col min="63" max="256" width="2.7109375" style="18"/>
    <col min="257" max="289" width="2.7109375" style="18" customWidth="1"/>
    <col min="290" max="290" width="2.85546875" style="18" customWidth="1"/>
    <col min="291" max="296" width="2.7109375" style="18" customWidth="1"/>
    <col min="297" max="297" width="3.140625" style="18" customWidth="1"/>
    <col min="298" max="298" width="3.28515625" style="18" customWidth="1"/>
    <col min="299" max="318" width="2.7109375" style="18" customWidth="1"/>
    <col min="319" max="512" width="2.7109375" style="18"/>
    <col min="513" max="545" width="2.7109375" style="18" customWidth="1"/>
    <col min="546" max="546" width="2.85546875" style="18" customWidth="1"/>
    <col min="547" max="552" width="2.7109375" style="18" customWidth="1"/>
    <col min="553" max="553" width="3.140625" style="18" customWidth="1"/>
    <col min="554" max="554" width="3.28515625" style="18" customWidth="1"/>
    <col min="555" max="574" width="2.7109375" style="18" customWidth="1"/>
    <col min="575" max="768" width="2.7109375" style="18"/>
    <col min="769" max="801" width="2.7109375" style="18" customWidth="1"/>
    <col min="802" max="802" width="2.85546875" style="18" customWidth="1"/>
    <col min="803" max="808" width="2.7109375" style="18" customWidth="1"/>
    <col min="809" max="809" width="3.140625" style="18" customWidth="1"/>
    <col min="810" max="810" width="3.28515625" style="18" customWidth="1"/>
    <col min="811" max="830" width="2.7109375" style="18" customWidth="1"/>
    <col min="831" max="1024" width="2.7109375" style="18"/>
    <col min="1025" max="1057" width="2.7109375" style="18" customWidth="1"/>
    <col min="1058" max="1058" width="2.85546875" style="18" customWidth="1"/>
    <col min="1059" max="1064" width="2.7109375" style="18" customWidth="1"/>
    <col min="1065" max="1065" width="3.140625" style="18" customWidth="1"/>
    <col min="1066" max="1066" width="3.28515625" style="18" customWidth="1"/>
    <col min="1067" max="1086" width="2.7109375" style="18" customWidth="1"/>
    <col min="1087" max="1280" width="2.7109375" style="18"/>
    <col min="1281" max="1313" width="2.7109375" style="18" customWidth="1"/>
    <col min="1314" max="1314" width="2.85546875" style="18" customWidth="1"/>
    <col min="1315" max="1320" width="2.7109375" style="18" customWidth="1"/>
    <col min="1321" max="1321" width="3.140625" style="18" customWidth="1"/>
    <col min="1322" max="1322" width="3.28515625" style="18" customWidth="1"/>
    <col min="1323" max="1342" width="2.7109375" style="18" customWidth="1"/>
    <col min="1343" max="1536" width="2.7109375" style="18"/>
    <col min="1537" max="1569" width="2.7109375" style="18" customWidth="1"/>
    <col min="1570" max="1570" width="2.85546875" style="18" customWidth="1"/>
    <col min="1571" max="1576" width="2.7109375" style="18" customWidth="1"/>
    <col min="1577" max="1577" width="3.140625" style="18" customWidth="1"/>
    <col min="1578" max="1578" width="3.28515625" style="18" customWidth="1"/>
    <col min="1579" max="1598" width="2.7109375" style="18" customWidth="1"/>
    <col min="1599" max="1792" width="2.7109375" style="18"/>
    <col min="1793" max="1825" width="2.7109375" style="18" customWidth="1"/>
    <col min="1826" max="1826" width="2.85546875" style="18" customWidth="1"/>
    <col min="1827" max="1832" width="2.7109375" style="18" customWidth="1"/>
    <col min="1833" max="1833" width="3.140625" style="18" customWidth="1"/>
    <col min="1834" max="1834" width="3.28515625" style="18" customWidth="1"/>
    <col min="1835" max="1854" width="2.7109375" style="18" customWidth="1"/>
    <col min="1855" max="2048" width="2.7109375" style="18"/>
    <col min="2049" max="2081" width="2.7109375" style="18" customWidth="1"/>
    <col min="2082" max="2082" width="2.85546875" style="18" customWidth="1"/>
    <col min="2083" max="2088" width="2.7109375" style="18" customWidth="1"/>
    <col min="2089" max="2089" width="3.140625" style="18" customWidth="1"/>
    <col min="2090" max="2090" width="3.28515625" style="18" customWidth="1"/>
    <col min="2091" max="2110" width="2.7109375" style="18" customWidth="1"/>
    <col min="2111" max="2304" width="2.7109375" style="18"/>
    <col min="2305" max="2337" width="2.7109375" style="18" customWidth="1"/>
    <col min="2338" max="2338" width="2.85546875" style="18" customWidth="1"/>
    <col min="2339" max="2344" width="2.7109375" style="18" customWidth="1"/>
    <col min="2345" max="2345" width="3.140625" style="18" customWidth="1"/>
    <col min="2346" max="2346" width="3.28515625" style="18" customWidth="1"/>
    <col min="2347" max="2366" width="2.7109375" style="18" customWidth="1"/>
    <col min="2367" max="2560" width="2.7109375" style="18"/>
    <col min="2561" max="2593" width="2.7109375" style="18" customWidth="1"/>
    <col min="2594" max="2594" width="2.85546875" style="18" customWidth="1"/>
    <col min="2595" max="2600" width="2.7109375" style="18" customWidth="1"/>
    <col min="2601" max="2601" width="3.140625" style="18" customWidth="1"/>
    <col min="2602" max="2602" width="3.28515625" style="18" customWidth="1"/>
    <col min="2603" max="2622" width="2.7109375" style="18" customWidth="1"/>
    <col min="2623" max="2816" width="2.7109375" style="18"/>
    <col min="2817" max="2849" width="2.7109375" style="18" customWidth="1"/>
    <col min="2850" max="2850" width="2.85546875" style="18" customWidth="1"/>
    <col min="2851" max="2856" width="2.7109375" style="18" customWidth="1"/>
    <col min="2857" max="2857" width="3.140625" style="18" customWidth="1"/>
    <col min="2858" max="2858" width="3.28515625" style="18" customWidth="1"/>
    <col min="2859" max="2878" width="2.7109375" style="18" customWidth="1"/>
    <col min="2879" max="3072" width="2.7109375" style="18"/>
    <col min="3073" max="3105" width="2.7109375" style="18" customWidth="1"/>
    <col min="3106" max="3106" width="2.85546875" style="18" customWidth="1"/>
    <col min="3107" max="3112" width="2.7109375" style="18" customWidth="1"/>
    <col min="3113" max="3113" width="3.140625" style="18" customWidth="1"/>
    <col min="3114" max="3114" width="3.28515625" style="18" customWidth="1"/>
    <col min="3115" max="3134" width="2.7109375" style="18" customWidth="1"/>
    <col min="3135" max="3328" width="2.7109375" style="18"/>
    <col min="3329" max="3361" width="2.7109375" style="18" customWidth="1"/>
    <col min="3362" max="3362" width="2.85546875" style="18" customWidth="1"/>
    <col min="3363" max="3368" width="2.7109375" style="18" customWidth="1"/>
    <col min="3369" max="3369" width="3.140625" style="18" customWidth="1"/>
    <col min="3370" max="3370" width="3.28515625" style="18" customWidth="1"/>
    <col min="3371" max="3390" width="2.7109375" style="18" customWidth="1"/>
    <col min="3391" max="3584" width="2.7109375" style="18"/>
    <col min="3585" max="3617" width="2.7109375" style="18" customWidth="1"/>
    <col min="3618" max="3618" width="2.85546875" style="18" customWidth="1"/>
    <col min="3619" max="3624" width="2.7109375" style="18" customWidth="1"/>
    <col min="3625" max="3625" width="3.140625" style="18" customWidth="1"/>
    <col min="3626" max="3626" width="3.28515625" style="18" customWidth="1"/>
    <col min="3627" max="3646" width="2.7109375" style="18" customWidth="1"/>
    <col min="3647" max="3840" width="2.7109375" style="18"/>
    <col min="3841" max="3873" width="2.7109375" style="18" customWidth="1"/>
    <col min="3874" max="3874" width="2.85546875" style="18" customWidth="1"/>
    <col min="3875" max="3880" width="2.7109375" style="18" customWidth="1"/>
    <col min="3881" max="3881" width="3.140625" style="18" customWidth="1"/>
    <col min="3882" max="3882" width="3.28515625" style="18" customWidth="1"/>
    <col min="3883" max="3902" width="2.7109375" style="18" customWidth="1"/>
    <col min="3903" max="4096" width="2.7109375" style="18"/>
    <col min="4097" max="4129" width="2.7109375" style="18" customWidth="1"/>
    <col min="4130" max="4130" width="2.85546875" style="18" customWidth="1"/>
    <col min="4131" max="4136" width="2.7109375" style="18" customWidth="1"/>
    <col min="4137" max="4137" width="3.140625" style="18" customWidth="1"/>
    <col min="4138" max="4138" width="3.28515625" style="18" customWidth="1"/>
    <col min="4139" max="4158" width="2.7109375" style="18" customWidth="1"/>
    <col min="4159" max="4352" width="2.7109375" style="18"/>
    <col min="4353" max="4385" width="2.7109375" style="18" customWidth="1"/>
    <col min="4386" max="4386" width="2.85546875" style="18" customWidth="1"/>
    <col min="4387" max="4392" width="2.7109375" style="18" customWidth="1"/>
    <col min="4393" max="4393" width="3.140625" style="18" customWidth="1"/>
    <col min="4394" max="4394" width="3.28515625" style="18" customWidth="1"/>
    <col min="4395" max="4414" width="2.7109375" style="18" customWidth="1"/>
    <col min="4415" max="4608" width="2.7109375" style="18"/>
    <col min="4609" max="4641" width="2.7109375" style="18" customWidth="1"/>
    <col min="4642" max="4642" width="2.85546875" style="18" customWidth="1"/>
    <col min="4643" max="4648" width="2.7109375" style="18" customWidth="1"/>
    <col min="4649" max="4649" width="3.140625" style="18" customWidth="1"/>
    <col min="4650" max="4650" width="3.28515625" style="18" customWidth="1"/>
    <col min="4651" max="4670" width="2.7109375" style="18" customWidth="1"/>
    <col min="4671" max="4864" width="2.7109375" style="18"/>
    <col min="4865" max="4897" width="2.7109375" style="18" customWidth="1"/>
    <col min="4898" max="4898" width="2.85546875" style="18" customWidth="1"/>
    <col min="4899" max="4904" width="2.7109375" style="18" customWidth="1"/>
    <col min="4905" max="4905" width="3.140625" style="18" customWidth="1"/>
    <col min="4906" max="4906" width="3.28515625" style="18" customWidth="1"/>
    <col min="4907" max="4926" width="2.7109375" style="18" customWidth="1"/>
    <col min="4927" max="5120" width="2.7109375" style="18"/>
    <col min="5121" max="5153" width="2.7109375" style="18" customWidth="1"/>
    <col min="5154" max="5154" width="2.85546875" style="18" customWidth="1"/>
    <col min="5155" max="5160" width="2.7109375" style="18" customWidth="1"/>
    <col min="5161" max="5161" width="3.140625" style="18" customWidth="1"/>
    <col min="5162" max="5162" width="3.28515625" style="18" customWidth="1"/>
    <col min="5163" max="5182" width="2.7109375" style="18" customWidth="1"/>
    <col min="5183" max="5376" width="2.7109375" style="18"/>
    <col min="5377" max="5409" width="2.7109375" style="18" customWidth="1"/>
    <col min="5410" max="5410" width="2.85546875" style="18" customWidth="1"/>
    <col min="5411" max="5416" width="2.7109375" style="18" customWidth="1"/>
    <col min="5417" max="5417" width="3.140625" style="18" customWidth="1"/>
    <col min="5418" max="5418" width="3.28515625" style="18" customWidth="1"/>
    <col min="5419" max="5438" width="2.7109375" style="18" customWidth="1"/>
    <col min="5439" max="5632" width="2.7109375" style="18"/>
    <col min="5633" max="5665" width="2.7109375" style="18" customWidth="1"/>
    <col min="5666" max="5666" width="2.85546875" style="18" customWidth="1"/>
    <col min="5667" max="5672" width="2.7109375" style="18" customWidth="1"/>
    <col min="5673" max="5673" width="3.140625" style="18" customWidth="1"/>
    <col min="5674" max="5674" width="3.28515625" style="18" customWidth="1"/>
    <col min="5675" max="5694" width="2.7109375" style="18" customWidth="1"/>
    <col min="5695" max="5888" width="2.7109375" style="18"/>
    <col min="5889" max="5921" width="2.7109375" style="18" customWidth="1"/>
    <col min="5922" max="5922" width="2.85546875" style="18" customWidth="1"/>
    <col min="5923" max="5928" width="2.7109375" style="18" customWidth="1"/>
    <col min="5929" max="5929" width="3.140625" style="18" customWidth="1"/>
    <col min="5930" max="5930" width="3.28515625" style="18" customWidth="1"/>
    <col min="5931" max="5950" width="2.7109375" style="18" customWidth="1"/>
    <col min="5951" max="6144" width="2.7109375" style="18"/>
    <col min="6145" max="6177" width="2.7109375" style="18" customWidth="1"/>
    <col min="6178" max="6178" width="2.85546875" style="18" customWidth="1"/>
    <col min="6179" max="6184" width="2.7109375" style="18" customWidth="1"/>
    <col min="6185" max="6185" width="3.140625" style="18" customWidth="1"/>
    <col min="6186" max="6186" width="3.28515625" style="18" customWidth="1"/>
    <col min="6187" max="6206" width="2.7109375" style="18" customWidth="1"/>
    <col min="6207" max="6400" width="2.7109375" style="18"/>
    <col min="6401" max="6433" width="2.7109375" style="18" customWidth="1"/>
    <col min="6434" max="6434" width="2.85546875" style="18" customWidth="1"/>
    <col min="6435" max="6440" width="2.7109375" style="18" customWidth="1"/>
    <col min="6441" max="6441" width="3.140625" style="18" customWidth="1"/>
    <col min="6442" max="6442" width="3.28515625" style="18" customWidth="1"/>
    <col min="6443" max="6462" width="2.7109375" style="18" customWidth="1"/>
    <col min="6463" max="6656" width="2.7109375" style="18"/>
    <col min="6657" max="6689" width="2.7109375" style="18" customWidth="1"/>
    <col min="6690" max="6690" width="2.85546875" style="18" customWidth="1"/>
    <col min="6691" max="6696" width="2.7109375" style="18" customWidth="1"/>
    <col min="6697" max="6697" width="3.140625" style="18" customWidth="1"/>
    <col min="6698" max="6698" width="3.28515625" style="18" customWidth="1"/>
    <col min="6699" max="6718" width="2.7109375" style="18" customWidth="1"/>
    <col min="6719" max="6912" width="2.7109375" style="18"/>
    <col min="6913" max="6945" width="2.7109375" style="18" customWidth="1"/>
    <col min="6946" max="6946" width="2.85546875" style="18" customWidth="1"/>
    <col min="6947" max="6952" width="2.7109375" style="18" customWidth="1"/>
    <col min="6953" max="6953" width="3.140625" style="18" customWidth="1"/>
    <col min="6954" max="6954" width="3.28515625" style="18" customWidth="1"/>
    <col min="6955" max="6974" width="2.7109375" style="18" customWidth="1"/>
    <col min="6975" max="7168" width="2.7109375" style="18"/>
    <col min="7169" max="7201" width="2.7109375" style="18" customWidth="1"/>
    <col min="7202" max="7202" width="2.85546875" style="18" customWidth="1"/>
    <col min="7203" max="7208" width="2.7109375" style="18" customWidth="1"/>
    <col min="7209" max="7209" width="3.140625" style="18" customWidth="1"/>
    <col min="7210" max="7210" width="3.28515625" style="18" customWidth="1"/>
    <col min="7211" max="7230" width="2.7109375" style="18" customWidth="1"/>
    <col min="7231" max="7424" width="2.7109375" style="18"/>
    <col min="7425" max="7457" width="2.7109375" style="18" customWidth="1"/>
    <col min="7458" max="7458" width="2.85546875" style="18" customWidth="1"/>
    <col min="7459" max="7464" width="2.7109375" style="18" customWidth="1"/>
    <col min="7465" max="7465" width="3.140625" style="18" customWidth="1"/>
    <col min="7466" max="7466" width="3.28515625" style="18" customWidth="1"/>
    <col min="7467" max="7486" width="2.7109375" style="18" customWidth="1"/>
    <col min="7487" max="7680" width="2.7109375" style="18"/>
    <col min="7681" max="7713" width="2.7109375" style="18" customWidth="1"/>
    <col min="7714" max="7714" width="2.85546875" style="18" customWidth="1"/>
    <col min="7715" max="7720" width="2.7109375" style="18" customWidth="1"/>
    <col min="7721" max="7721" width="3.140625" style="18" customWidth="1"/>
    <col min="7722" max="7722" width="3.28515625" style="18" customWidth="1"/>
    <col min="7723" max="7742" width="2.7109375" style="18" customWidth="1"/>
    <col min="7743" max="7936" width="2.7109375" style="18"/>
    <col min="7937" max="7969" width="2.7109375" style="18" customWidth="1"/>
    <col min="7970" max="7970" width="2.85546875" style="18" customWidth="1"/>
    <col min="7971" max="7976" width="2.7109375" style="18" customWidth="1"/>
    <col min="7977" max="7977" width="3.140625" style="18" customWidth="1"/>
    <col min="7978" max="7978" width="3.28515625" style="18" customWidth="1"/>
    <col min="7979" max="7998" width="2.7109375" style="18" customWidth="1"/>
    <col min="7999" max="8192" width="2.7109375" style="18"/>
    <col min="8193" max="8225" width="2.7109375" style="18" customWidth="1"/>
    <col min="8226" max="8226" width="2.85546875" style="18" customWidth="1"/>
    <col min="8227" max="8232" width="2.7109375" style="18" customWidth="1"/>
    <col min="8233" max="8233" width="3.140625" style="18" customWidth="1"/>
    <col min="8234" max="8234" width="3.28515625" style="18" customWidth="1"/>
    <col min="8235" max="8254" width="2.7109375" style="18" customWidth="1"/>
    <col min="8255" max="8448" width="2.7109375" style="18"/>
    <col min="8449" max="8481" width="2.7109375" style="18" customWidth="1"/>
    <col min="8482" max="8482" width="2.85546875" style="18" customWidth="1"/>
    <col min="8483" max="8488" width="2.7109375" style="18" customWidth="1"/>
    <col min="8489" max="8489" width="3.140625" style="18" customWidth="1"/>
    <col min="8490" max="8490" width="3.28515625" style="18" customWidth="1"/>
    <col min="8491" max="8510" width="2.7109375" style="18" customWidth="1"/>
    <col min="8511" max="8704" width="2.7109375" style="18"/>
    <col min="8705" max="8737" width="2.7109375" style="18" customWidth="1"/>
    <col min="8738" max="8738" width="2.85546875" style="18" customWidth="1"/>
    <col min="8739" max="8744" width="2.7109375" style="18" customWidth="1"/>
    <col min="8745" max="8745" width="3.140625" style="18" customWidth="1"/>
    <col min="8746" max="8746" width="3.28515625" style="18" customWidth="1"/>
    <col min="8747" max="8766" width="2.7109375" style="18" customWidth="1"/>
    <col min="8767" max="8960" width="2.7109375" style="18"/>
    <col min="8961" max="8993" width="2.7109375" style="18" customWidth="1"/>
    <col min="8994" max="8994" width="2.85546875" style="18" customWidth="1"/>
    <col min="8995" max="9000" width="2.7109375" style="18" customWidth="1"/>
    <col min="9001" max="9001" width="3.140625" style="18" customWidth="1"/>
    <col min="9002" max="9002" width="3.28515625" style="18" customWidth="1"/>
    <col min="9003" max="9022" width="2.7109375" style="18" customWidth="1"/>
    <col min="9023" max="9216" width="2.7109375" style="18"/>
    <col min="9217" max="9249" width="2.7109375" style="18" customWidth="1"/>
    <col min="9250" max="9250" width="2.85546875" style="18" customWidth="1"/>
    <col min="9251" max="9256" width="2.7109375" style="18" customWidth="1"/>
    <col min="9257" max="9257" width="3.140625" style="18" customWidth="1"/>
    <col min="9258" max="9258" width="3.28515625" style="18" customWidth="1"/>
    <col min="9259" max="9278" width="2.7109375" style="18" customWidth="1"/>
    <col min="9279" max="9472" width="2.7109375" style="18"/>
    <col min="9473" max="9505" width="2.7109375" style="18" customWidth="1"/>
    <col min="9506" max="9506" width="2.85546875" style="18" customWidth="1"/>
    <col min="9507" max="9512" width="2.7109375" style="18" customWidth="1"/>
    <col min="9513" max="9513" width="3.140625" style="18" customWidth="1"/>
    <col min="9514" max="9514" width="3.28515625" style="18" customWidth="1"/>
    <col min="9515" max="9534" width="2.7109375" style="18" customWidth="1"/>
    <col min="9535" max="9728" width="2.7109375" style="18"/>
    <col min="9729" max="9761" width="2.7109375" style="18" customWidth="1"/>
    <col min="9762" max="9762" width="2.85546875" style="18" customWidth="1"/>
    <col min="9763" max="9768" width="2.7109375" style="18" customWidth="1"/>
    <col min="9769" max="9769" width="3.140625" style="18" customWidth="1"/>
    <col min="9770" max="9770" width="3.28515625" style="18" customWidth="1"/>
    <col min="9771" max="9790" width="2.7109375" style="18" customWidth="1"/>
    <col min="9791" max="9984" width="2.7109375" style="18"/>
    <col min="9985" max="10017" width="2.7109375" style="18" customWidth="1"/>
    <col min="10018" max="10018" width="2.85546875" style="18" customWidth="1"/>
    <col min="10019" max="10024" width="2.7109375" style="18" customWidth="1"/>
    <col min="10025" max="10025" width="3.140625" style="18" customWidth="1"/>
    <col min="10026" max="10026" width="3.28515625" style="18" customWidth="1"/>
    <col min="10027" max="10046" width="2.7109375" style="18" customWidth="1"/>
    <col min="10047" max="10240" width="2.7109375" style="18"/>
    <col min="10241" max="10273" width="2.7109375" style="18" customWidth="1"/>
    <col min="10274" max="10274" width="2.85546875" style="18" customWidth="1"/>
    <col min="10275" max="10280" width="2.7109375" style="18" customWidth="1"/>
    <col min="10281" max="10281" width="3.140625" style="18" customWidth="1"/>
    <col min="10282" max="10282" width="3.28515625" style="18" customWidth="1"/>
    <col min="10283" max="10302" width="2.7109375" style="18" customWidth="1"/>
    <col min="10303" max="10496" width="2.7109375" style="18"/>
    <col min="10497" max="10529" width="2.7109375" style="18" customWidth="1"/>
    <col min="10530" max="10530" width="2.85546875" style="18" customWidth="1"/>
    <col min="10531" max="10536" width="2.7109375" style="18" customWidth="1"/>
    <col min="10537" max="10537" width="3.140625" style="18" customWidth="1"/>
    <col min="10538" max="10538" width="3.28515625" style="18" customWidth="1"/>
    <col min="10539" max="10558" width="2.7109375" style="18" customWidth="1"/>
    <col min="10559" max="10752" width="2.7109375" style="18"/>
    <col min="10753" max="10785" width="2.7109375" style="18" customWidth="1"/>
    <col min="10786" max="10786" width="2.85546875" style="18" customWidth="1"/>
    <col min="10787" max="10792" width="2.7109375" style="18" customWidth="1"/>
    <col min="10793" max="10793" width="3.140625" style="18" customWidth="1"/>
    <col min="10794" max="10794" width="3.28515625" style="18" customWidth="1"/>
    <col min="10795" max="10814" width="2.7109375" style="18" customWidth="1"/>
    <col min="10815" max="11008" width="2.7109375" style="18"/>
    <col min="11009" max="11041" width="2.7109375" style="18" customWidth="1"/>
    <col min="11042" max="11042" width="2.85546875" style="18" customWidth="1"/>
    <col min="11043" max="11048" width="2.7109375" style="18" customWidth="1"/>
    <col min="11049" max="11049" width="3.140625" style="18" customWidth="1"/>
    <col min="11050" max="11050" width="3.28515625" style="18" customWidth="1"/>
    <col min="11051" max="11070" width="2.7109375" style="18" customWidth="1"/>
    <col min="11071" max="11264" width="2.7109375" style="18"/>
    <col min="11265" max="11297" width="2.7109375" style="18" customWidth="1"/>
    <col min="11298" max="11298" width="2.85546875" style="18" customWidth="1"/>
    <col min="11299" max="11304" width="2.7109375" style="18" customWidth="1"/>
    <col min="11305" max="11305" width="3.140625" style="18" customWidth="1"/>
    <col min="11306" max="11306" width="3.28515625" style="18" customWidth="1"/>
    <col min="11307" max="11326" width="2.7109375" style="18" customWidth="1"/>
    <col min="11327" max="11520" width="2.7109375" style="18"/>
    <col min="11521" max="11553" width="2.7109375" style="18" customWidth="1"/>
    <col min="11554" max="11554" width="2.85546875" style="18" customWidth="1"/>
    <col min="11555" max="11560" width="2.7109375" style="18" customWidth="1"/>
    <col min="11561" max="11561" width="3.140625" style="18" customWidth="1"/>
    <col min="11562" max="11562" width="3.28515625" style="18" customWidth="1"/>
    <col min="11563" max="11582" width="2.7109375" style="18" customWidth="1"/>
    <col min="11583" max="11776" width="2.7109375" style="18"/>
    <col min="11777" max="11809" width="2.7109375" style="18" customWidth="1"/>
    <col min="11810" max="11810" width="2.85546875" style="18" customWidth="1"/>
    <col min="11811" max="11816" width="2.7109375" style="18" customWidth="1"/>
    <col min="11817" max="11817" width="3.140625" style="18" customWidth="1"/>
    <col min="11818" max="11818" width="3.28515625" style="18" customWidth="1"/>
    <col min="11819" max="11838" width="2.7109375" style="18" customWidth="1"/>
    <col min="11839" max="12032" width="2.7109375" style="18"/>
    <col min="12033" max="12065" width="2.7109375" style="18" customWidth="1"/>
    <col min="12066" max="12066" width="2.85546875" style="18" customWidth="1"/>
    <col min="12067" max="12072" width="2.7109375" style="18" customWidth="1"/>
    <col min="12073" max="12073" width="3.140625" style="18" customWidth="1"/>
    <col min="12074" max="12074" width="3.28515625" style="18" customWidth="1"/>
    <col min="12075" max="12094" width="2.7109375" style="18" customWidth="1"/>
    <col min="12095" max="12288" width="2.7109375" style="18"/>
    <col min="12289" max="12321" width="2.7109375" style="18" customWidth="1"/>
    <col min="12322" max="12322" width="2.85546875" style="18" customWidth="1"/>
    <col min="12323" max="12328" width="2.7109375" style="18" customWidth="1"/>
    <col min="12329" max="12329" width="3.140625" style="18" customWidth="1"/>
    <col min="12330" max="12330" width="3.28515625" style="18" customWidth="1"/>
    <col min="12331" max="12350" width="2.7109375" style="18" customWidth="1"/>
    <col min="12351" max="12544" width="2.7109375" style="18"/>
    <col min="12545" max="12577" width="2.7109375" style="18" customWidth="1"/>
    <col min="12578" max="12578" width="2.85546875" style="18" customWidth="1"/>
    <col min="12579" max="12584" width="2.7109375" style="18" customWidth="1"/>
    <col min="12585" max="12585" width="3.140625" style="18" customWidth="1"/>
    <col min="12586" max="12586" width="3.28515625" style="18" customWidth="1"/>
    <col min="12587" max="12606" width="2.7109375" style="18" customWidth="1"/>
    <col min="12607" max="12800" width="2.7109375" style="18"/>
    <col min="12801" max="12833" width="2.7109375" style="18" customWidth="1"/>
    <col min="12834" max="12834" width="2.85546875" style="18" customWidth="1"/>
    <col min="12835" max="12840" width="2.7109375" style="18" customWidth="1"/>
    <col min="12841" max="12841" width="3.140625" style="18" customWidth="1"/>
    <col min="12842" max="12842" width="3.28515625" style="18" customWidth="1"/>
    <col min="12843" max="12862" width="2.7109375" style="18" customWidth="1"/>
    <col min="12863" max="13056" width="2.7109375" style="18"/>
    <col min="13057" max="13089" width="2.7109375" style="18" customWidth="1"/>
    <col min="13090" max="13090" width="2.85546875" style="18" customWidth="1"/>
    <col min="13091" max="13096" width="2.7109375" style="18" customWidth="1"/>
    <col min="13097" max="13097" width="3.140625" style="18" customWidth="1"/>
    <col min="13098" max="13098" width="3.28515625" style="18" customWidth="1"/>
    <col min="13099" max="13118" width="2.7109375" style="18" customWidth="1"/>
    <col min="13119" max="13312" width="2.7109375" style="18"/>
    <col min="13313" max="13345" width="2.7109375" style="18" customWidth="1"/>
    <col min="13346" max="13346" width="2.85546875" style="18" customWidth="1"/>
    <col min="13347" max="13352" width="2.7109375" style="18" customWidth="1"/>
    <col min="13353" max="13353" width="3.140625" style="18" customWidth="1"/>
    <col min="13354" max="13354" width="3.28515625" style="18" customWidth="1"/>
    <col min="13355" max="13374" width="2.7109375" style="18" customWidth="1"/>
    <col min="13375" max="13568" width="2.7109375" style="18"/>
    <col min="13569" max="13601" width="2.7109375" style="18" customWidth="1"/>
    <col min="13602" max="13602" width="2.85546875" style="18" customWidth="1"/>
    <col min="13603" max="13608" width="2.7109375" style="18" customWidth="1"/>
    <col min="13609" max="13609" width="3.140625" style="18" customWidth="1"/>
    <col min="13610" max="13610" width="3.28515625" style="18" customWidth="1"/>
    <col min="13611" max="13630" width="2.7109375" style="18" customWidth="1"/>
    <col min="13631" max="13824" width="2.7109375" style="18"/>
    <col min="13825" max="13857" width="2.7109375" style="18" customWidth="1"/>
    <col min="13858" max="13858" width="2.85546875" style="18" customWidth="1"/>
    <col min="13859" max="13864" width="2.7109375" style="18" customWidth="1"/>
    <col min="13865" max="13865" width="3.140625" style="18" customWidth="1"/>
    <col min="13866" max="13866" width="3.28515625" style="18" customWidth="1"/>
    <col min="13867" max="13886" width="2.7109375" style="18" customWidth="1"/>
    <col min="13887" max="14080" width="2.7109375" style="18"/>
    <col min="14081" max="14113" width="2.7109375" style="18" customWidth="1"/>
    <col min="14114" max="14114" width="2.85546875" style="18" customWidth="1"/>
    <col min="14115" max="14120" width="2.7109375" style="18" customWidth="1"/>
    <col min="14121" max="14121" width="3.140625" style="18" customWidth="1"/>
    <col min="14122" max="14122" width="3.28515625" style="18" customWidth="1"/>
    <col min="14123" max="14142" width="2.7109375" style="18" customWidth="1"/>
    <col min="14143" max="14336" width="2.7109375" style="18"/>
    <col min="14337" max="14369" width="2.7109375" style="18" customWidth="1"/>
    <col min="14370" max="14370" width="2.85546875" style="18" customWidth="1"/>
    <col min="14371" max="14376" width="2.7109375" style="18" customWidth="1"/>
    <col min="14377" max="14377" width="3.140625" style="18" customWidth="1"/>
    <col min="14378" max="14378" width="3.28515625" style="18" customWidth="1"/>
    <col min="14379" max="14398" width="2.7109375" style="18" customWidth="1"/>
    <col min="14399" max="14592" width="2.7109375" style="18"/>
    <col min="14593" max="14625" width="2.7109375" style="18" customWidth="1"/>
    <col min="14626" max="14626" width="2.85546875" style="18" customWidth="1"/>
    <col min="14627" max="14632" width="2.7109375" style="18" customWidth="1"/>
    <col min="14633" max="14633" width="3.140625" style="18" customWidth="1"/>
    <col min="14634" max="14634" width="3.28515625" style="18" customWidth="1"/>
    <col min="14635" max="14654" width="2.7109375" style="18" customWidth="1"/>
    <col min="14655" max="14848" width="2.7109375" style="18"/>
    <col min="14849" max="14881" width="2.7109375" style="18" customWidth="1"/>
    <col min="14882" max="14882" width="2.85546875" style="18" customWidth="1"/>
    <col min="14883" max="14888" width="2.7109375" style="18" customWidth="1"/>
    <col min="14889" max="14889" width="3.140625" style="18" customWidth="1"/>
    <col min="14890" max="14890" width="3.28515625" style="18" customWidth="1"/>
    <col min="14891" max="14910" width="2.7109375" style="18" customWidth="1"/>
    <col min="14911" max="15104" width="2.7109375" style="18"/>
    <col min="15105" max="15137" width="2.7109375" style="18" customWidth="1"/>
    <col min="15138" max="15138" width="2.85546875" style="18" customWidth="1"/>
    <col min="15139" max="15144" width="2.7109375" style="18" customWidth="1"/>
    <col min="15145" max="15145" width="3.140625" style="18" customWidth="1"/>
    <col min="15146" max="15146" width="3.28515625" style="18" customWidth="1"/>
    <col min="15147" max="15166" width="2.7109375" style="18" customWidth="1"/>
    <col min="15167" max="15360" width="2.7109375" style="18"/>
    <col min="15361" max="15393" width="2.7109375" style="18" customWidth="1"/>
    <col min="15394" max="15394" width="2.85546875" style="18" customWidth="1"/>
    <col min="15395" max="15400" width="2.7109375" style="18" customWidth="1"/>
    <col min="15401" max="15401" width="3.140625" style="18" customWidth="1"/>
    <col min="15402" max="15402" width="3.28515625" style="18" customWidth="1"/>
    <col min="15403" max="15422" width="2.7109375" style="18" customWidth="1"/>
    <col min="15423" max="15616" width="2.7109375" style="18"/>
    <col min="15617" max="15649" width="2.7109375" style="18" customWidth="1"/>
    <col min="15650" max="15650" width="2.85546875" style="18" customWidth="1"/>
    <col min="15651" max="15656" width="2.7109375" style="18" customWidth="1"/>
    <col min="15657" max="15657" width="3.140625" style="18" customWidth="1"/>
    <col min="15658" max="15658" width="3.28515625" style="18" customWidth="1"/>
    <col min="15659" max="15678" width="2.7109375" style="18" customWidth="1"/>
    <col min="15679" max="15872" width="2.7109375" style="18"/>
    <col min="15873" max="15905" width="2.7109375" style="18" customWidth="1"/>
    <col min="15906" max="15906" width="2.85546875" style="18" customWidth="1"/>
    <col min="15907" max="15912" width="2.7109375" style="18" customWidth="1"/>
    <col min="15913" max="15913" width="3.140625" style="18" customWidth="1"/>
    <col min="15914" max="15914" width="3.28515625" style="18" customWidth="1"/>
    <col min="15915" max="15934" width="2.7109375" style="18" customWidth="1"/>
    <col min="15935" max="16128" width="2.7109375" style="18"/>
    <col min="16129" max="16161" width="2.7109375" style="18" customWidth="1"/>
    <col min="16162" max="16162" width="2.85546875" style="18" customWidth="1"/>
    <col min="16163" max="16168" width="2.7109375" style="18" customWidth="1"/>
    <col min="16169" max="16169" width="3.140625" style="18" customWidth="1"/>
    <col min="16170" max="16170" width="3.28515625" style="18" customWidth="1"/>
    <col min="16171" max="16190" width="2.7109375" style="18" customWidth="1"/>
    <col min="16191" max="16384" width="2.7109375" style="18"/>
  </cols>
  <sheetData>
    <row r="1" spans="1:62" ht="28.5" customHeight="1" x14ac:dyDescent="0.25">
      <c r="A1" s="175" t="s">
        <v>221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2" s="15" customFormat="1" ht="12.75" customHeight="1" x14ac:dyDescent="0.25">
      <c r="A2" s="14" t="s">
        <v>27</v>
      </c>
      <c r="B2" s="14"/>
      <c r="C2" s="14"/>
      <c r="D2" s="14"/>
      <c r="I2" s="14"/>
      <c r="J2" s="14"/>
      <c r="K2" s="14"/>
      <c r="AC2" s="16"/>
      <c r="AD2" s="16"/>
      <c r="AO2" s="16"/>
      <c r="AP2" s="16"/>
      <c r="AQ2" s="16"/>
      <c r="AR2" s="16"/>
      <c r="BJ2" s="17"/>
    </row>
    <row r="3" spans="1:62" ht="12.75" customHeight="1" thickBot="1" x14ac:dyDescent="0.3"/>
    <row r="4" spans="1:62" s="22" customFormat="1" ht="12.75" customHeight="1" x14ac:dyDescent="0.2">
      <c r="A4" s="176" t="s">
        <v>28</v>
      </c>
      <c r="B4" s="200"/>
      <c r="C4" s="200"/>
      <c r="D4" s="200"/>
      <c r="E4" s="201"/>
      <c r="F4" s="202"/>
      <c r="G4" s="203"/>
      <c r="H4" s="203"/>
      <c r="I4" s="203"/>
      <c r="J4" s="203"/>
      <c r="K4" s="203"/>
      <c r="L4" s="203"/>
      <c r="M4" s="203"/>
      <c r="N4" s="203"/>
      <c r="O4" s="203"/>
      <c r="P4" s="203"/>
      <c r="Q4" s="203"/>
      <c r="R4" s="203"/>
      <c r="S4" s="204"/>
      <c r="T4" s="176" t="s">
        <v>29</v>
      </c>
      <c r="U4" s="205"/>
      <c r="V4" s="205"/>
      <c r="W4" s="206"/>
      <c r="X4" s="207"/>
      <c r="Y4" s="208"/>
      <c r="Z4" s="209"/>
      <c r="AA4" s="210"/>
      <c r="AB4" s="176" t="s">
        <v>30</v>
      </c>
      <c r="AC4" s="205"/>
      <c r="AD4" s="211"/>
      <c r="AE4" s="208"/>
      <c r="AF4" s="212"/>
      <c r="AG4" s="213"/>
      <c r="AH4" s="176" t="s">
        <v>31</v>
      </c>
      <c r="AI4" s="177"/>
      <c r="AJ4" s="178"/>
      <c r="AK4" s="179"/>
      <c r="AL4" s="180"/>
      <c r="AM4" s="181"/>
      <c r="AN4" s="182" t="s">
        <v>32</v>
      </c>
      <c r="AO4" s="183"/>
      <c r="AP4" s="183"/>
      <c r="AQ4" s="183"/>
      <c r="AR4" s="183"/>
      <c r="AS4" s="183"/>
      <c r="AT4" s="184"/>
      <c r="AU4" s="188" t="str">
        <f>IF(A12=0,"",SUM(M11:P30))</f>
        <v/>
      </c>
      <c r="AV4" s="189"/>
      <c r="AW4" s="189"/>
      <c r="AX4" s="189"/>
      <c r="AY4" s="189"/>
      <c r="AZ4" s="189"/>
      <c r="BA4" s="189"/>
      <c r="BB4" s="189"/>
      <c r="BC4" s="189"/>
      <c r="BD4" s="189"/>
      <c r="BE4" s="189"/>
      <c r="BF4" s="189"/>
      <c r="BG4" s="189"/>
      <c r="BH4" s="190"/>
      <c r="BI4" s="21"/>
    </row>
    <row r="5" spans="1:62" s="22" customFormat="1" ht="12.75" customHeight="1" x14ac:dyDescent="0.2">
      <c r="A5" s="191" t="s">
        <v>33</v>
      </c>
      <c r="B5" s="192"/>
      <c r="C5" s="192"/>
      <c r="D5" s="192"/>
      <c r="E5" s="193"/>
      <c r="F5" s="194"/>
      <c r="G5" s="195"/>
      <c r="H5" s="195"/>
      <c r="I5" s="195"/>
      <c r="J5" s="195"/>
      <c r="K5" s="195"/>
      <c r="L5" s="195"/>
      <c r="M5" s="195"/>
      <c r="N5" s="195"/>
      <c r="O5" s="195"/>
      <c r="P5" s="195"/>
      <c r="Q5" s="195"/>
      <c r="R5" s="195"/>
      <c r="S5" s="196"/>
      <c r="T5" s="434" t="s">
        <v>34</v>
      </c>
      <c r="U5" s="435"/>
      <c r="V5" s="435"/>
      <c r="W5" s="435"/>
      <c r="X5" s="436"/>
      <c r="Y5" s="440"/>
      <c r="Z5" s="441"/>
      <c r="AA5" s="441"/>
      <c r="AB5" s="441"/>
      <c r="AC5" s="441"/>
      <c r="AD5" s="441"/>
      <c r="AE5" s="441"/>
      <c r="AF5" s="441"/>
      <c r="AG5" s="441"/>
      <c r="AH5" s="441"/>
      <c r="AI5" s="441"/>
      <c r="AJ5" s="441"/>
      <c r="AK5" s="441"/>
      <c r="AL5" s="441"/>
      <c r="AM5" s="442"/>
      <c r="AN5" s="185"/>
      <c r="AO5" s="186"/>
      <c r="AP5" s="186"/>
      <c r="AQ5" s="186"/>
      <c r="AR5" s="186"/>
      <c r="AS5" s="186"/>
      <c r="AT5" s="187"/>
      <c r="AU5" s="197" t="str">
        <f>IF(A12=0,"",IF(AU4&gt;=46,"Extreme",IF(AU4&gt;=40,"Very High",IF(AU4&gt;=30,"High",IF(AU4&gt;=20,"Moderate",IF(AU4&gt;=10,"Low",IF(AU4&lt;10,"Very Low")))))))</f>
        <v/>
      </c>
      <c r="AV5" s="198"/>
      <c r="AW5" s="198"/>
      <c r="AX5" s="198"/>
      <c r="AY5" s="198"/>
      <c r="AZ5" s="198"/>
      <c r="BA5" s="198"/>
      <c r="BB5" s="198"/>
      <c r="BC5" s="198"/>
      <c r="BD5" s="198"/>
      <c r="BE5" s="198"/>
      <c r="BF5" s="198"/>
      <c r="BG5" s="198"/>
      <c r="BH5" s="199"/>
      <c r="BI5" s="21"/>
    </row>
    <row r="6" spans="1:62" s="22" customFormat="1" ht="12.75" customHeight="1" x14ac:dyDescent="0.2">
      <c r="A6" s="191" t="s">
        <v>35</v>
      </c>
      <c r="B6" s="192"/>
      <c r="C6" s="192"/>
      <c r="D6" s="192"/>
      <c r="E6" s="193"/>
      <c r="F6" s="194"/>
      <c r="G6" s="195"/>
      <c r="H6" s="195"/>
      <c r="I6" s="195"/>
      <c r="J6" s="195"/>
      <c r="K6" s="195"/>
      <c r="L6" s="195"/>
      <c r="M6" s="195"/>
      <c r="N6" s="195"/>
      <c r="O6" s="195"/>
      <c r="P6" s="195"/>
      <c r="Q6" s="195"/>
      <c r="R6" s="195"/>
      <c r="S6" s="196"/>
      <c r="T6" s="437" t="s">
        <v>126</v>
      </c>
      <c r="U6" s="438"/>
      <c r="V6" s="438"/>
      <c r="W6" s="438"/>
      <c r="X6" s="439"/>
      <c r="Y6" s="443"/>
      <c r="Z6" s="444"/>
      <c r="AA6" s="444"/>
      <c r="AB6" s="444"/>
      <c r="AC6" s="444"/>
      <c r="AD6" s="444"/>
      <c r="AE6" s="444"/>
      <c r="AF6" s="444"/>
      <c r="AG6" s="444"/>
      <c r="AH6" s="444"/>
      <c r="AI6" s="444"/>
      <c r="AJ6" s="444"/>
      <c r="AK6" s="444"/>
      <c r="AL6" s="444"/>
      <c r="AM6" s="445"/>
      <c r="AN6" s="235" t="s">
        <v>36</v>
      </c>
      <c r="AO6" s="236"/>
      <c r="AP6" s="237"/>
      <c r="AQ6" s="215" t="s">
        <v>37</v>
      </c>
      <c r="AR6" s="215"/>
      <c r="AS6" s="216"/>
      <c r="AT6" s="215" t="s">
        <v>38</v>
      </c>
      <c r="AU6" s="215"/>
      <c r="AV6" s="215"/>
      <c r="AW6" s="214" t="s">
        <v>39</v>
      </c>
      <c r="AX6" s="215"/>
      <c r="AY6" s="216"/>
      <c r="AZ6" s="215" t="s">
        <v>40</v>
      </c>
      <c r="BA6" s="215"/>
      <c r="BB6" s="215"/>
      <c r="BC6" s="214" t="s">
        <v>41</v>
      </c>
      <c r="BD6" s="215"/>
      <c r="BE6" s="216"/>
      <c r="BF6" s="215" t="s">
        <v>42</v>
      </c>
      <c r="BG6" s="215"/>
      <c r="BH6" s="217"/>
      <c r="BI6" s="21"/>
    </row>
    <row r="7" spans="1:62" s="22" customFormat="1" ht="12.75" customHeight="1" thickBot="1" x14ac:dyDescent="0.25">
      <c r="A7" s="218" t="s">
        <v>43</v>
      </c>
      <c r="B7" s="219"/>
      <c r="C7" s="219"/>
      <c r="D7" s="219"/>
      <c r="E7" s="220"/>
      <c r="F7" s="221"/>
      <c r="G7" s="222"/>
      <c r="H7" s="222"/>
      <c r="I7" s="222"/>
      <c r="J7" s="222"/>
      <c r="K7" s="222"/>
      <c r="L7" s="222"/>
      <c r="M7" s="222"/>
      <c r="N7" s="222"/>
      <c r="O7" s="222"/>
      <c r="P7" s="222"/>
      <c r="Q7" s="222"/>
      <c r="R7" s="222"/>
      <c r="S7" s="223"/>
      <c r="T7" s="224"/>
      <c r="U7" s="225"/>
      <c r="V7" s="225"/>
      <c r="W7" s="225"/>
      <c r="X7" s="226"/>
      <c r="Y7" s="227"/>
      <c r="Z7" s="228"/>
      <c r="AA7" s="228"/>
      <c r="AB7" s="228"/>
      <c r="AC7" s="228"/>
      <c r="AD7" s="228"/>
      <c r="AE7" s="228"/>
      <c r="AF7" s="228"/>
      <c r="AG7" s="228"/>
      <c r="AH7" s="228"/>
      <c r="AI7" s="228"/>
      <c r="AJ7" s="228"/>
      <c r="AK7" s="228"/>
      <c r="AL7" s="228"/>
      <c r="AM7" s="229"/>
      <c r="AN7" s="238"/>
      <c r="AO7" s="239"/>
      <c r="AP7" s="240"/>
      <c r="AQ7" s="230" t="s">
        <v>44</v>
      </c>
      <c r="AR7" s="230"/>
      <c r="AS7" s="231"/>
      <c r="AT7" s="230" t="s">
        <v>45</v>
      </c>
      <c r="AU7" s="230"/>
      <c r="AV7" s="230"/>
      <c r="AW7" s="232" t="s">
        <v>46</v>
      </c>
      <c r="AX7" s="233"/>
      <c r="AY7" s="234"/>
      <c r="AZ7" s="233" t="s">
        <v>47</v>
      </c>
      <c r="BA7" s="233"/>
      <c r="BB7" s="233"/>
      <c r="BC7" s="232" t="s">
        <v>48</v>
      </c>
      <c r="BD7" s="233"/>
      <c r="BE7" s="234"/>
      <c r="BF7" s="233" t="s">
        <v>49</v>
      </c>
      <c r="BG7" s="233"/>
      <c r="BH7" s="241"/>
      <c r="BI7" s="21"/>
    </row>
    <row r="8" spans="1:62" ht="12.75" customHeight="1" thickBot="1" x14ac:dyDescent="0.3">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3">
      <c r="A9" s="242" t="s">
        <v>50</v>
      </c>
      <c r="B9" s="243"/>
      <c r="C9" s="243"/>
      <c r="D9" s="243"/>
      <c r="E9" s="244"/>
      <c r="F9" s="244"/>
      <c r="G9" s="244"/>
      <c r="H9" s="244"/>
      <c r="I9" s="244"/>
      <c r="J9" s="244"/>
      <c r="K9" s="244"/>
      <c r="L9" s="244"/>
      <c r="M9" s="244"/>
      <c r="N9" s="244"/>
      <c r="O9" s="244"/>
      <c r="P9" s="244"/>
      <c r="Q9" s="244"/>
      <c r="R9" s="244"/>
      <c r="S9" s="244"/>
      <c r="T9" s="244"/>
      <c r="U9" s="244"/>
      <c r="V9" s="244"/>
      <c r="W9" s="244"/>
      <c r="X9" s="244"/>
      <c r="Y9" s="244"/>
      <c r="Z9" s="244"/>
      <c r="AA9" s="244"/>
      <c r="AB9" s="245"/>
      <c r="AC9" s="24"/>
      <c r="AD9" s="24"/>
      <c r="AE9" s="246" t="s">
        <v>50</v>
      </c>
      <c r="AF9" s="248" t="s">
        <v>51</v>
      </c>
      <c r="AG9" s="248"/>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50"/>
    </row>
    <row r="10" spans="1:62" ht="12.75" customHeight="1" thickTop="1" x14ac:dyDescent="0.25">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47"/>
      <c r="AF10" s="125"/>
      <c r="AG10" s="31"/>
      <c r="AH10" s="31"/>
      <c r="AI10" s="31"/>
      <c r="AJ10" s="31"/>
      <c r="AK10" s="31"/>
      <c r="AL10" s="128"/>
      <c r="AM10" s="128"/>
      <c r="AN10" s="128"/>
      <c r="AO10" s="128"/>
      <c r="AP10" s="129"/>
      <c r="AQ10" s="251" t="s">
        <v>37</v>
      </c>
      <c r="AR10" s="252"/>
      <c r="AS10" s="253"/>
      <c r="AT10" s="251" t="s">
        <v>38</v>
      </c>
      <c r="AU10" s="252"/>
      <c r="AV10" s="253"/>
      <c r="AW10" s="251" t="s">
        <v>39</v>
      </c>
      <c r="AX10" s="252"/>
      <c r="AY10" s="253"/>
      <c r="AZ10" s="251" t="s">
        <v>40</v>
      </c>
      <c r="BA10" s="252"/>
      <c r="BB10" s="253"/>
      <c r="BC10" s="257" t="s">
        <v>41</v>
      </c>
      <c r="BD10" s="258"/>
      <c r="BE10" s="259"/>
      <c r="BF10" s="251" t="s">
        <v>42</v>
      </c>
      <c r="BG10" s="252"/>
      <c r="BH10" s="280"/>
      <c r="BJ10" s="18"/>
    </row>
    <row r="11" spans="1:62" ht="12.75" customHeight="1" x14ac:dyDescent="0.25">
      <c r="A11" s="282" t="s">
        <v>53</v>
      </c>
      <c r="B11" s="283"/>
      <c r="C11" s="283"/>
      <c r="D11" s="283"/>
      <c r="E11" s="284"/>
      <c r="F11" s="285" t="s">
        <v>54</v>
      </c>
      <c r="G11" s="283"/>
      <c r="H11" s="283"/>
      <c r="I11" s="286"/>
      <c r="J11" s="285" t="s">
        <v>55</v>
      </c>
      <c r="K11" s="287"/>
      <c r="L11" s="288"/>
      <c r="M11" s="285" t="s">
        <v>56</v>
      </c>
      <c r="N11" s="283"/>
      <c r="O11" s="283"/>
      <c r="P11" s="284"/>
      <c r="Q11" s="289" t="s">
        <v>57</v>
      </c>
      <c r="R11" s="290"/>
      <c r="S11" s="290"/>
      <c r="T11" s="290"/>
      <c r="U11" s="290"/>
      <c r="V11" s="291"/>
      <c r="W11" s="285" t="s">
        <v>58</v>
      </c>
      <c r="X11" s="287"/>
      <c r="Y11" s="287"/>
      <c r="Z11" s="287"/>
      <c r="AA11" s="287"/>
      <c r="AB11" s="292"/>
      <c r="AC11" s="34"/>
      <c r="AD11" s="34"/>
      <c r="AE11" s="247"/>
      <c r="AF11" s="35"/>
      <c r="AG11" s="130"/>
      <c r="AH11" s="130"/>
      <c r="AI11" s="130"/>
      <c r="AJ11" s="130"/>
      <c r="AK11" s="130"/>
      <c r="AL11" s="130"/>
      <c r="AM11" s="130"/>
      <c r="AN11" s="130"/>
      <c r="AO11" s="130"/>
      <c r="AP11" s="131"/>
      <c r="AQ11" s="254"/>
      <c r="AR11" s="255"/>
      <c r="AS11" s="256"/>
      <c r="AT11" s="254"/>
      <c r="AU11" s="255"/>
      <c r="AV11" s="256"/>
      <c r="AW11" s="254"/>
      <c r="AX11" s="255"/>
      <c r="AY11" s="256"/>
      <c r="AZ11" s="254"/>
      <c r="BA11" s="255"/>
      <c r="BB11" s="256"/>
      <c r="BC11" s="260"/>
      <c r="BD11" s="261"/>
      <c r="BE11" s="262"/>
      <c r="BF11" s="254"/>
      <c r="BG11" s="255"/>
      <c r="BH11" s="281"/>
      <c r="BJ11" s="18"/>
    </row>
    <row r="12" spans="1:62" ht="12.75" customHeight="1" thickBot="1" x14ac:dyDescent="0.25">
      <c r="A12" s="263"/>
      <c r="B12" s="264"/>
      <c r="C12" s="264"/>
      <c r="D12" s="264"/>
      <c r="E12" s="265"/>
      <c r="F12" s="266"/>
      <c r="G12" s="264"/>
      <c r="H12" s="264"/>
      <c r="I12" s="267"/>
      <c r="J12" s="268" t="str">
        <f>IF(A12=0,"",A12/F12)</f>
        <v/>
      </c>
      <c r="K12" s="269"/>
      <c r="L12" s="270"/>
      <c r="M12" s="268" t="str">
        <f>IF(A12=0,"",IF(J12&gt;2.8,10,IF(J12&gt;2.099,(J12-2.1)/0.7+8,IF(J12&gt;1.599,(J12-1.6)/0.4*1.9+6,IF(J12&gt;1.199,(J12-1.2)/0.3*1.9+4,IF(J12&gt;1.099,(J12-1.1)/0.09*1.9+2,IF(J12&gt;0.99,(J12-1)/0.1*0.9+1,0)))))))</f>
        <v/>
      </c>
      <c r="N12" s="271"/>
      <c r="O12" s="271"/>
      <c r="P12" s="272"/>
      <c r="Q12" s="273" t="str">
        <f>IF(A12=0,"",IF(M12&lt;2,"Very Low",IF(M12&lt;4,"Low",IF(M12&lt;6,"Moderate",IF(M12&lt;8,"High",IF(M12&lt;10,"Very High",IF(M12&gt;=10,"Extreme")))))))</f>
        <v/>
      </c>
      <c r="R12" s="274"/>
      <c r="S12" s="274"/>
      <c r="T12" s="274"/>
      <c r="U12" s="275"/>
      <c r="V12" s="276"/>
      <c r="W12" s="277"/>
      <c r="X12" s="278"/>
      <c r="Y12" s="278"/>
      <c r="Z12" s="278"/>
      <c r="AA12" s="278"/>
      <c r="AB12" s="279"/>
      <c r="AC12" s="38"/>
      <c r="AD12" s="38"/>
      <c r="AE12" s="247"/>
      <c r="AF12" s="301" t="s">
        <v>59</v>
      </c>
      <c r="AG12" s="302"/>
      <c r="AH12" s="302"/>
      <c r="AI12" s="302"/>
      <c r="AJ12" s="302"/>
      <c r="AK12" s="302"/>
      <c r="AL12" s="302"/>
      <c r="AM12" s="302"/>
      <c r="AN12" s="294" t="s">
        <v>55</v>
      </c>
      <c r="AO12" s="294"/>
      <c r="AP12" s="295"/>
      <c r="AQ12" s="293" t="s">
        <v>60</v>
      </c>
      <c r="AR12" s="294"/>
      <c r="AS12" s="295"/>
      <c r="AT12" s="293" t="s">
        <v>61</v>
      </c>
      <c r="AU12" s="294"/>
      <c r="AV12" s="295"/>
      <c r="AW12" s="293" t="s">
        <v>62</v>
      </c>
      <c r="AX12" s="294"/>
      <c r="AY12" s="295"/>
      <c r="AZ12" s="293" t="s">
        <v>63</v>
      </c>
      <c r="BA12" s="294"/>
      <c r="BB12" s="295"/>
      <c r="BC12" s="293" t="s">
        <v>64</v>
      </c>
      <c r="BD12" s="294"/>
      <c r="BE12" s="295"/>
      <c r="BF12" s="293" t="s">
        <v>65</v>
      </c>
      <c r="BG12" s="294"/>
      <c r="BH12" s="296"/>
      <c r="BJ12" s="18"/>
    </row>
    <row r="13" spans="1:62" ht="12.75" customHeight="1" x14ac:dyDescent="0.25">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47"/>
      <c r="AF13" s="303"/>
      <c r="AG13" s="304"/>
      <c r="AH13" s="304"/>
      <c r="AI13" s="304"/>
      <c r="AJ13" s="304"/>
      <c r="AK13" s="304"/>
      <c r="AL13" s="304"/>
      <c r="AM13" s="304"/>
      <c r="AN13" s="297" t="s">
        <v>56</v>
      </c>
      <c r="AO13" s="297"/>
      <c r="AP13" s="298"/>
      <c r="AQ13" s="299" t="s">
        <v>67</v>
      </c>
      <c r="AR13" s="297"/>
      <c r="AS13" s="298"/>
      <c r="AT13" s="299" t="s">
        <v>68</v>
      </c>
      <c r="AU13" s="297"/>
      <c r="AV13" s="298"/>
      <c r="AW13" s="299" t="s">
        <v>69</v>
      </c>
      <c r="AX13" s="297"/>
      <c r="AY13" s="298"/>
      <c r="AZ13" s="299" t="s">
        <v>70</v>
      </c>
      <c r="BA13" s="297"/>
      <c r="BB13" s="298"/>
      <c r="BC13" s="299" t="s">
        <v>71</v>
      </c>
      <c r="BD13" s="297"/>
      <c r="BE13" s="298"/>
      <c r="BF13" s="299">
        <v>10</v>
      </c>
      <c r="BG13" s="297"/>
      <c r="BH13" s="300"/>
      <c r="BJ13" s="18"/>
    </row>
    <row r="14" spans="1:62" ht="12.75" customHeight="1" x14ac:dyDescent="0.25">
      <c r="A14" s="282" t="s">
        <v>72</v>
      </c>
      <c r="B14" s="283"/>
      <c r="C14" s="283"/>
      <c r="D14" s="283"/>
      <c r="E14" s="284"/>
      <c r="F14" s="285" t="s">
        <v>53</v>
      </c>
      <c r="G14" s="283"/>
      <c r="H14" s="283"/>
      <c r="I14" s="286"/>
      <c r="J14" s="285" t="s">
        <v>55</v>
      </c>
      <c r="K14" s="287"/>
      <c r="L14" s="288"/>
      <c r="M14" s="285" t="s">
        <v>56</v>
      </c>
      <c r="N14" s="283"/>
      <c r="O14" s="283"/>
      <c r="P14" s="316"/>
      <c r="Q14" s="289" t="s">
        <v>57</v>
      </c>
      <c r="R14" s="290"/>
      <c r="S14" s="290"/>
      <c r="T14" s="290"/>
      <c r="U14" s="290"/>
      <c r="V14" s="317"/>
      <c r="W14" s="285" t="s">
        <v>58</v>
      </c>
      <c r="X14" s="287"/>
      <c r="Y14" s="287"/>
      <c r="Z14" s="287"/>
      <c r="AA14" s="287"/>
      <c r="AB14" s="292"/>
      <c r="AC14" s="34"/>
      <c r="AD14" s="34"/>
      <c r="AE14" s="247"/>
      <c r="AF14" s="301" t="s">
        <v>73</v>
      </c>
      <c r="AG14" s="302"/>
      <c r="AH14" s="302"/>
      <c r="AI14" s="302"/>
      <c r="AJ14" s="302"/>
      <c r="AK14" s="302"/>
      <c r="AL14" s="302"/>
      <c r="AM14" s="302"/>
      <c r="AN14" s="294" t="s">
        <v>55</v>
      </c>
      <c r="AO14" s="294"/>
      <c r="AP14" s="295"/>
      <c r="AQ14" s="293" t="s">
        <v>74</v>
      </c>
      <c r="AR14" s="294"/>
      <c r="AS14" s="295"/>
      <c r="AT14" s="293" t="s">
        <v>75</v>
      </c>
      <c r="AU14" s="294"/>
      <c r="AV14" s="295"/>
      <c r="AW14" s="293" t="s">
        <v>76</v>
      </c>
      <c r="AX14" s="294"/>
      <c r="AY14" s="295"/>
      <c r="AZ14" s="293" t="s">
        <v>77</v>
      </c>
      <c r="BA14" s="294"/>
      <c r="BB14" s="295"/>
      <c r="BC14" s="293" t="s">
        <v>78</v>
      </c>
      <c r="BD14" s="294"/>
      <c r="BE14" s="295"/>
      <c r="BF14" s="293" t="s">
        <v>79</v>
      </c>
      <c r="BG14" s="294"/>
      <c r="BH14" s="296"/>
      <c r="BJ14" s="18"/>
    </row>
    <row r="15" spans="1:62" ht="12.75" customHeight="1" thickBot="1" x14ac:dyDescent="0.25">
      <c r="A15" s="263"/>
      <c r="B15" s="264"/>
      <c r="C15" s="264"/>
      <c r="D15" s="264"/>
      <c r="E15" s="265"/>
      <c r="F15" s="268" t="str">
        <f>IF(A12=0,"",A12)</f>
        <v/>
      </c>
      <c r="G15" s="271"/>
      <c r="H15" s="271"/>
      <c r="I15" s="305"/>
      <c r="J15" s="268" t="str">
        <f>IF(A15=0,"",A15/F15)</f>
        <v/>
      </c>
      <c r="K15" s="269"/>
      <c r="L15" s="270"/>
      <c r="M15" s="268" t="str">
        <f>IF(A15=0,"",IF(J15&lt;0.05,10,IF(J15&lt;0.1401,9-((J15-0.05)/0.09),IF(J15&lt;0.2901,7.9-((J15-0.15)/0.14*1.9),IF(J15&lt;0.4901,5.9-((J15-0.3)/0.19*1.9),IF(J15&lt;0.8901,3.9-((J15-0.5)/0.39*1.9),IF(J15&lt;1.01,1.9-((J15-0.9)/0.1*0.9),1)))))))</f>
        <v/>
      </c>
      <c r="N15" s="271"/>
      <c r="O15" s="271"/>
      <c r="P15" s="272"/>
      <c r="Q15" s="273" t="str">
        <f>IF(A15=0,"",IF(M15&lt;2,"Very Low",IF(M15&lt;4,"Low",IF(M15&lt;6,"Moderate",IF(M15&lt;8,"High",IF(M15&lt;10,"Very High",IF(M15&gt;=10,"Extreme")))))))</f>
        <v/>
      </c>
      <c r="R15" s="274"/>
      <c r="S15" s="274"/>
      <c r="T15" s="274"/>
      <c r="U15" s="275"/>
      <c r="V15" s="276"/>
      <c r="W15" s="306"/>
      <c r="X15" s="307"/>
      <c r="Y15" s="307"/>
      <c r="Z15" s="307"/>
      <c r="AA15" s="307"/>
      <c r="AB15" s="308"/>
      <c r="AC15" s="38"/>
      <c r="AD15" s="38"/>
      <c r="AE15" s="247"/>
      <c r="AF15" s="303"/>
      <c r="AG15" s="304"/>
      <c r="AH15" s="304"/>
      <c r="AI15" s="304"/>
      <c r="AJ15" s="304"/>
      <c r="AK15" s="304"/>
      <c r="AL15" s="304"/>
      <c r="AM15" s="304"/>
      <c r="AN15" s="297" t="s">
        <v>56</v>
      </c>
      <c r="AO15" s="297"/>
      <c r="AP15" s="298"/>
      <c r="AQ15" s="299" t="s">
        <v>67</v>
      </c>
      <c r="AR15" s="297"/>
      <c r="AS15" s="298"/>
      <c r="AT15" s="299" t="s">
        <v>68</v>
      </c>
      <c r="AU15" s="297"/>
      <c r="AV15" s="298"/>
      <c r="AW15" s="299" t="s">
        <v>69</v>
      </c>
      <c r="AX15" s="297"/>
      <c r="AY15" s="298"/>
      <c r="AZ15" s="299" t="s">
        <v>70</v>
      </c>
      <c r="BA15" s="297"/>
      <c r="BB15" s="298"/>
      <c r="BC15" s="299" t="s">
        <v>71</v>
      </c>
      <c r="BD15" s="297"/>
      <c r="BE15" s="298"/>
      <c r="BF15" s="299">
        <v>10</v>
      </c>
      <c r="BG15" s="297"/>
      <c r="BH15" s="300"/>
      <c r="BJ15" s="18"/>
    </row>
    <row r="16" spans="1:62" ht="12.75" customHeight="1" x14ac:dyDescent="0.25">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47"/>
      <c r="AF16" s="301" t="s">
        <v>80</v>
      </c>
      <c r="AG16" s="302"/>
      <c r="AH16" s="302"/>
      <c r="AI16" s="302"/>
      <c r="AJ16" s="302"/>
      <c r="AK16" s="302"/>
      <c r="AL16" s="302"/>
      <c r="AM16" s="302"/>
      <c r="AN16" s="294" t="s">
        <v>55</v>
      </c>
      <c r="AO16" s="294"/>
      <c r="AP16" s="295"/>
      <c r="AQ16" s="293" t="s">
        <v>81</v>
      </c>
      <c r="AR16" s="294"/>
      <c r="AS16" s="295"/>
      <c r="AT16" s="293" t="s">
        <v>82</v>
      </c>
      <c r="AU16" s="294"/>
      <c r="AV16" s="295"/>
      <c r="AW16" s="293" t="s">
        <v>83</v>
      </c>
      <c r="AX16" s="294"/>
      <c r="AY16" s="295"/>
      <c r="AZ16" s="293" t="s">
        <v>84</v>
      </c>
      <c r="BA16" s="294"/>
      <c r="BB16" s="295"/>
      <c r="BC16" s="293" t="s">
        <v>85</v>
      </c>
      <c r="BD16" s="333"/>
      <c r="BE16" s="334"/>
      <c r="BF16" s="293" t="s">
        <v>86</v>
      </c>
      <c r="BG16" s="294"/>
      <c r="BH16" s="296"/>
      <c r="BJ16" s="18"/>
    </row>
    <row r="17" spans="1:64" ht="12.75" customHeight="1" x14ac:dyDescent="0.25">
      <c r="A17" s="318" t="s">
        <v>87</v>
      </c>
      <c r="B17" s="319"/>
      <c r="C17" s="319"/>
      <c r="D17" s="319"/>
      <c r="E17" s="320"/>
      <c r="F17" s="324" t="s">
        <v>73</v>
      </c>
      <c r="G17" s="319"/>
      <c r="H17" s="319"/>
      <c r="I17" s="320"/>
      <c r="J17" s="309" t="s">
        <v>55</v>
      </c>
      <c r="K17" s="310"/>
      <c r="L17" s="326"/>
      <c r="M17" s="309" t="s">
        <v>56</v>
      </c>
      <c r="N17" s="328"/>
      <c r="O17" s="328"/>
      <c r="P17" s="329"/>
      <c r="Q17" s="324" t="s">
        <v>57</v>
      </c>
      <c r="R17" s="319"/>
      <c r="S17" s="319"/>
      <c r="T17" s="319"/>
      <c r="U17" s="319"/>
      <c r="V17" s="320"/>
      <c r="W17" s="309" t="s">
        <v>58</v>
      </c>
      <c r="X17" s="310"/>
      <c r="Y17" s="310"/>
      <c r="Z17" s="310"/>
      <c r="AA17" s="310"/>
      <c r="AB17" s="311"/>
      <c r="AC17" s="34"/>
      <c r="AD17" s="34"/>
      <c r="AE17" s="247"/>
      <c r="AF17" s="303"/>
      <c r="AG17" s="304"/>
      <c r="AH17" s="304"/>
      <c r="AI17" s="304"/>
      <c r="AJ17" s="304"/>
      <c r="AK17" s="304"/>
      <c r="AL17" s="304"/>
      <c r="AM17" s="304"/>
      <c r="AN17" s="297" t="s">
        <v>56</v>
      </c>
      <c r="AO17" s="297"/>
      <c r="AP17" s="298"/>
      <c r="AQ17" s="299" t="s">
        <v>67</v>
      </c>
      <c r="AR17" s="297"/>
      <c r="AS17" s="298"/>
      <c r="AT17" s="299" t="s">
        <v>68</v>
      </c>
      <c r="AU17" s="297"/>
      <c r="AV17" s="298"/>
      <c r="AW17" s="299" t="s">
        <v>69</v>
      </c>
      <c r="AX17" s="297"/>
      <c r="AY17" s="298"/>
      <c r="AZ17" s="299" t="s">
        <v>70</v>
      </c>
      <c r="BA17" s="297"/>
      <c r="BB17" s="298"/>
      <c r="BC17" s="299" t="s">
        <v>71</v>
      </c>
      <c r="BD17" s="297"/>
      <c r="BE17" s="298"/>
      <c r="BF17" s="299">
        <v>10</v>
      </c>
      <c r="BG17" s="297"/>
      <c r="BH17" s="300"/>
      <c r="BJ17" s="18"/>
    </row>
    <row r="18" spans="1:64" ht="12.75" customHeight="1" x14ac:dyDescent="0.25">
      <c r="A18" s="321"/>
      <c r="B18" s="322"/>
      <c r="C18" s="322"/>
      <c r="D18" s="322"/>
      <c r="E18" s="323"/>
      <c r="F18" s="325"/>
      <c r="G18" s="322"/>
      <c r="H18" s="322"/>
      <c r="I18" s="323"/>
      <c r="J18" s="312"/>
      <c r="K18" s="313"/>
      <c r="L18" s="327"/>
      <c r="M18" s="330"/>
      <c r="N18" s="331"/>
      <c r="O18" s="331"/>
      <c r="P18" s="332"/>
      <c r="Q18" s="325"/>
      <c r="R18" s="322"/>
      <c r="S18" s="322"/>
      <c r="T18" s="322"/>
      <c r="U18" s="322"/>
      <c r="V18" s="323"/>
      <c r="W18" s="312"/>
      <c r="X18" s="313"/>
      <c r="Y18" s="313"/>
      <c r="Z18" s="313"/>
      <c r="AA18" s="313"/>
      <c r="AB18" s="314"/>
      <c r="AC18" s="34"/>
      <c r="AD18" s="34"/>
      <c r="AE18" s="247"/>
      <c r="AF18" s="301" t="s">
        <v>88</v>
      </c>
      <c r="AG18" s="302"/>
      <c r="AH18" s="302"/>
      <c r="AI18" s="302"/>
      <c r="AJ18" s="302"/>
      <c r="AK18" s="302"/>
      <c r="AL18" s="302"/>
      <c r="AM18" s="302"/>
      <c r="AN18" s="294" t="s">
        <v>55</v>
      </c>
      <c r="AO18" s="294"/>
      <c r="AP18" s="295"/>
      <c r="AQ18" s="293" t="s">
        <v>89</v>
      </c>
      <c r="AR18" s="294"/>
      <c r="AS18" s="295"/>
      <c r="AT18" s="293" t="s">
        <v>90</v>
      </c>
      <c r="AU18" s="294"/>
      <c r="AV18" s="295"/>
      <c r="AW18" s="293" t="s">
        <v>91</v>
      </c>
      <c r="AX18" s="294"/>
      <c r="AY18" s="295"/>
      <c r="AZ18" s="293" t="s">
        <v>92</v>
      </c>
      <c r="BA18" s="294"/>
      <c r="BB18" s="295"/>
      <c r="BC18" s="293" t="s">
        <v>93</v>
      </c>
      <c r="BD18" s="294"/>
      <c r="BE18" s="295"/>
      <c r="BF18" s="293" t="s">
        <v>94</v>
      </c>
      <c r="BG18" s="294"/>
      <c r="BH18" s="296"/>
      <c r="BJ18" s="18"/>
    </row>
    <row r="19" spans="1:64" ht="12.75" customHeight="1" thickBot="1" x14ac:dyDescent="0.25">
      <c r="A19" s="263"/>
      <c r="B19" s="264"/>
      <c r="C19" s="264"/>
      <c r="D19" s="264"/>
      <c r="E19" s="265"/>
      <c r="F19" s="268" t="str">
        <f>J15</f>
        <v/>
      </c>
      <c r="G19" s="271"/>
      <c r="H19" s="271"/>
      <c r="I19" s="305"/>
      <c r="J19" s="268" t="str">
        <f>IF(A19=0,"",A19*F19)</f>
        <v/>
      </c>
      <c r="K19" s="269"/>
      <c r="L19" s="270"/>
      <c r="M19" s="273" t="str">
        <f>IF(A19=0,"",IF(J19&lt;5,10,IF(J19&lt;14.01,9-(J19-5)/9,IF(J19&lt;29.01,7.9-((J19-15)/14*1.9),IF(J19&lt;54.01,5.9-((J19-30)/24*1.9),IF(J19&lt;79.01,3.9-((J19-55)/24*1.9),IF(J19&lt;100.01,1.9-((J19-80)/20*0.9),1)))))))</f>
        <v/>
      </c>
      <c r="N19" s="274"/>
      <c r="O19" s="274"/>
      <c r="P19" s="315"/>
      <c r="Q19" s="273" t="str">
        <f>IF(A19=0,"",IF(M19&lt;2,"Very Low",IF(M19&lt;4,"Low",IF(M19&lt;6,"Moderate",IF(M19&lt;8,"High",IF(M19&lt;10,"Very High",IF(M19&gt;=10,"Extreme")))))))</f>
        <v/>
      </c>
      <c r="R19" s="274"/>
      <c r="S19" s="274"/>
      <c r="T19" s="274"/>
      <c r="U19" s="275"/>
      <c r="V19" s="276"/>
      <c r="W19" s="306"/>
      <c r="X19" s="307"/>
      <c r="Y19" s="307"/>
      <c r="Z19" s="307"/>
      <c r="AA19" s="307"/>
      <c r="AB19" s="308"/>
      <c r="AC19" s="38"/>
      <c r="AD19" s="38"/>
      <c r="AE19" s="247"/>
      <c r="AF19" s="303"/>
      <c r="AG19" s="304"/>
      <c r="AH19" s="304"/>
      <c r="AI19" s="304"/>
      <c r="AJ19" s="304"/>
      <c r="AK19" s="304"/>
      <c r="AL19" s="304"/>
      <c r="AM19" s="304"/>
      <c r="AN19" s="297" t="s">
        <v>56</v>
      </c>
      <c r="AO19" s="297"/>
      <c r="AP19" s="298"/>
      <c r="AQ19" s="299" t="s">
        <v>67</v>
      </c>
      <c r="AR19" s="297"/>
      <c r="AS19" s="298"/>
      <c r="AT19" s="299" t="s">
        <v>68</v>
      </c>
      <c r="AU19" s="297"/>
      <c r="AV19" s="298"/>
      <c r="AW19" s="299" t="s">
        <v>69</v>
      </c>
      <c r="AX19" s="297"/>
      <c r="AY19" s="298"/>
      <c r="AZ19" s="299" t="s">
        <v>70</v>
      </c>
      <c r="BA19" s="297"/>
      <c r="BB19" s="298"/>
      <c r="BC19" s="299" t="s">
        <v>71</v>
      </c>
      <c r="BD19" s="297"/>
      <c r="BE19" s="298"/>
      <c r="BF19" s="299">
        <v>10</v>
      </c>
      <c r="BG19" s="297"/>
      <c r="BH19" s="300"/>
      <c r="BJ19" s="18"/>
    </row>
    <row r="20" spans="1:64" ht="12.75" customHeight="1" x14ac:dyDescent="0.25">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47"/>
      <c r="AF20" s="301" t="s">
        <v>95</v>
      </c>
      <c r="AG20" s="302"/>
      <c r="AH20" s="302"/>
      <c r="AI20" s="302"/>
      <c r="AJ20" s="302"/>
      <c r="AK20" s="302"/>
      <c r="AL20" s="302"/>
      <c r="AM20" s="302"/>
      <c r="AN20" s="294" t="s">
        <v>55</v>
      </c>
      <c r="AO20" s="294"/>
      <c r="AP20" s="295"/>
      <c r="AQ20" s="293" t="s">
        <v>81</v>
      </c>
      <c r="AR20" s="294"/>
      <c r="AS20" s="295"/>
      <c r="AT20" s="293" t="s">
        <v>82</v>
      </c>
      <c r="AU20" s="294"/>
      <c r="AV20" s="295"/>
      <c r="AW20" s="293" t="s">
        <v>83</v>
      </c>
      <c r="AX20" s="294"/>
      <c r="AY20" s="295"/>
      <c r="AZ20" s="293" t="s">
        <v>84</v>
      </c>
      <c r="BA20" s="294"/>
      <c r="BB20" s="295"/>
      <c r="BC20" s="293" t="s">
        <v>96</v>
      </c>
      <c r="BD20" s="294"/>
      <c r="BE20" s="295"/>
      <c r="BF20" s="293" t="s">
        <v>97</v>
      </c>
      <c r="BG20" s="294"/>
      <c r="BH20" s="296"/>
      <c r="BJ20" s="18"/>
    </row>
    <row r="21" spans="1:64" ht="12.75" customHeight="1" thickBot="1" x14ac:dyDescent="0.3">
      <c r="A21" s="282" t="s">
        <v>98</v>
      </c>
      <c r="B21" s="283"/>
      <c r="C21" s="283"/>
      <c r="D21" s="283"/>
      <c r="E21" s="284"/>
      <c r="F21" s="122"/>
      <c r="G21" s="127"/>
      <c r="H21" s="127"/>
      <c r="I21" s="127"/>
      <c r="J21" s="127"/>
      <c r="K21" s="127"/>
      <c r="L21" s="46"/>
      <c r="M21" s="285" t="s">
        <v>56</v>
      </c>
      <c r="N21" s="283"/>
      <c r="O21" s="283"/>
      <c r="P21" s="316"/>
      <c r="Q21" s="289" t="s">
        <v>57</v>
      </c>
      <c r="R21" s="290"/>
      <c r="S21" s="290"/>
      <c r="T21" s="290"/>
      <c r="U21" s="290"/>
      <c r="V21" s="291"/>
      <c r="W21" s="285" t="s">
        <v>58</v>
      </c>
      <c r="X21" s="287"/>
      <c r="Y21" s="287"/>
      <c r="Z21" s="287"/>
      <c r="AA21" s="287"/>
      <c r="AB21" s="292"/>
      <c r="AC21" s="34"/>
      <c r="AD21" s="34"/>
      <c r="AE21" s="247"/>
      <c r="AF21" s="343"/>
      <c r="AG21" s="344"/>
      <c r="AH21" s="344"/>
      <c r="AI21" s="344"/>
      <c r="AJ21" s="344"/>
      <c r="AK21" s="344"/>
      <c r="AL21" s="344"/>
      <c r="AM21" s="344"/>
      <c r="AN21" s="336" t="s">
        <v>56</v>
      </c>
      <c r="AO21" s="336"/>
      <c r="AP21" s="337"/>
      <c r="AQ21" s="335" t="s">
        <v>67</v>
      </c>
      <c r="AR21" s="336"/>
      <c r="AS21" s="337"/>
      <c r="AT21" s="335" t="s">
        <v>68</v>
      </c>
      <c r="AU21" s="336"/>
      <c r="AV21" s="337"/>
      <c r="AW21" s="335" t="s">
        <v>69</v>
      </c>
      <c r="AX21" s="336"/>
      <c r="AY21" s="337"/>
      <c r="AZ21" s="335" t="s">
        <v>70</v>
      </c>
      <c r="BA21" s="336"/>
      <c r="BB21" s="337"/>
      <c r="BC21" s="335" t="s">
        <v>71</v>
      </c>
      <c r="BD21" s="336"/>
      <c r="BE21" s="337"/>
      <c r="BF21" s="335">
        <v>10</v>
      </c>
      <c r="BG21" s="336"/>
      <c r="BH21" s="338"/>
      <c r="BJ21" s="18"/>
    </row>
    <row r="22" spans="1:64" ht="12.75" customHeight="1" thickBot="1" x14ac:dyDescent="0.25">
      <c r="A22" s="263"/>
      <c r="B22" s="264"/>
      <c r="C22" s="264"/>
      <c r="D22" s="264"/>
      <c r="E22" s="265"/>
      <c r="F22" s="47"/>
      <c r="G22" s="126"/>
      <c r="H22" s="126"/>
      <c r="I22" s="126"/>
      <c r="J22" s="126"/>
      <c r="K22" s="126"/>
      <c r="L22" s="49"/>
      <c r="M22" s="339" t="str">
        <f>IF(A22=0,"",IF(A22&gt;119,10,IF(A22&gt;90.99,(A22-91)/28+8,IF(A22&gt;80.99,(A22-81)/9*1.9+6,IF(A22&gt;60.99,(A22-61)/19*1.9+4,IF(A22&gt;20.99,(A22-21)/39*1.9+2,IF(A22&gt;0,(A22-0)/20*0.9+1,1)))))))</f>
        <v/>
      </c>
      <c r="N22" s="340"/>
      <c r="O22" s="340"/>
      <c r="P22" s="315"/>
      <c r="Q22" s="273" t="str">
        <f>IF(A22=0,"",IF(M22&lt;2,"Very Low",IF(M22&lt;4,"Low",IF(M22&lt;6,"Moderate",IF(M22&lt;8,"High",IF(M22&lt;10,"Very High",IF(M22&gt;=10,"Extreme")))))))</f>
        <v/>
      </c>
      <c r="R22" s="274"/>
      <c r="S22" s="274"/>
      <c r="T22" s="274"/>
      <c r="U22" s="275"/>
      <c r="V22" s="276"/>
      <c r="W22" s="306"/>
      <c r="X22" s="307"/>
      <c r="Y22" s="307"/>
      <c r="Z22" s="307"/>
      <c r="AA22" s="307"/>
      <c r="AB22" s="308"/>
      <c r="AC22" s="38"/>
      <c r="AD22" s="38"/>
      <c r="AE22" s="247"/>
      <c r="AF22" s="248" t="s">
        <v>99</v>
      </c>
      <c r="AG22" s="248"/>
      <c r="AH22" s="248"/>
      <c r="AI22" s="248"/>
      <c r="AJ22" s="248"/>
      <c r="AK22" s="248"/>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2"/>
      <c r="BJ22" s="18"/>
    </row>
    <row r="23" spans="1:64" ht="12.75" customHeight="1" x14ac:dyDescent="0.2">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2" t="s">
        <v>100</v>
      </c>
      <c r="AF23" s="354" t="s">
        <v>101</v>
      </c>
      <c r="AG23" s="355"/>
      <c r="AH23" s="356"/>
      <c r="AI23" s="356"/>
      <c r="AJ23" s="356"/>
      <c r="AK23" s="356"/>
      <c r="AL23" s="200"/>
      <c r="AM23" s="357"/>
      <c r="AN23" s="358" t="s">
        <v>102</v>
      </c>
      <c r="AO23" s="200"/>
      <c r="AP23" s="200"/>
      <c r="AQ23" s="200"/>
      <c r="AR23" s="200"/>
      <c r="AS23" s="200"/>
      <c r="AT23" s="200"/>
      <c r="AU23" s="200"/>
      <c r="AV23" s="200"/>
      <c r="AW23" s="200"/>
      <c r="AX23" s="200"/>
      <c r="AY23" s="200"/>
      <c r="AZ23" s="200"/>
      <c r="BA23" s="200"/>
      <c r="BB23" s="200"/>
      <c r="BC23" s="200"/>
      <c r="BD23" s="200"/>
      <c r="BE23" s="200"/>
      <c r="BF23" s="200"/>
      <c r="BG23" s="200"/>
      <c r="BH23" s="201"/>
      <c r="BJ23" s="18"/>
    </row>
    <row r="24" spans="1:64" ht="12.75" customHeight="1" x14ac:dyDescent="0.2">
      <c r="A24" s="318" t="s">
        <v>103</v>
      </c>
      <c r="B24" s="319"/>
      <c r="C24" s="319"/>
      <c r="D24" s="319"/>
      <c r="E24" s="320"/>
      <c r="F24" s="123"/>
      <c r="G24" s="124"/>
      <c r="H24" s="124"/>
      <c r="I24" s="52"/>
      <c r="J24" s="52"/>
      <c r="K24" s="52"/>
      <c r="L24" s="53"/>
      <c r="M24" s="309" t="s">
        <v>56</v>
      </c>
      <c r="N24" s="328"/>
      <c r="O24" s="328"/>
      <c r="P24" s="329"/>
      <c r="Q24" s="324" t="s">
        <v>57</v>
      </c>
      <c r="R24" s="319"/>
      <c r="S24" s="319"/>
      <c r="T24" s="319"/>
      <c r="U24" s="319"/>
      <c r="V24" s="320"/>
      <c r="W24" s="309" t="s">
        <v>58</v>
      </c>
      <c r="X24" s="310"/>
      <c r="Y24" s="310"/>
      <c r="Z24" s="310"/>
      <c r="AA24" s="310"/>
      <c r="AB24" s="311"/>
      <c r="AC24" s="34"/>
      <c r="AD24" s="34"/>
      <c r="AE24" s="352"/>
      <c r="AF24" s="348" t="s">
        <v>104</v>
      </c>
      <c r="AG24" s="349"/>
      <c r="AH24" s="346"/>
      <c r="AI24" s="346"/>
      <c r="AJ24" s="346"/>
      <c r="AK24" s="346"/>
      <c r="AL24" s="346"/>
      <c r="AM24" s="350"/>
      <c r="AN24" s="345" t="s">
        <v>105</v>
      </c>
      <c r="AO24" s="346"/>
      <c r="AP24" s="346"/>
      <c r="AQ24" s="346"/>
      <c r="AR24" s="346"/>
      <c r="AS24" s="346"/>
      <c r="AT24" s="346"/>
      <c r="AU24" s="346"/>
      <c r="AV24" s="346"/>
      <c r="AW24" s="346"/>
      <c r="AX24" s="346"/>
      <c r="AY24" s="346"/>
      <c r="AZ24" s="346"/>
      <c r="BA24" s="346"/>
      <c r="BB24" s="346"/>
      <c r="BC24" s="346"/>
      <c r="BD24" s="346"/>
      <c r="BE24" s="346"/>
      <c r="BF24" s="346"/>
      <c r="BG24" s="346"/>
      <c r="BH24" s="347"/>
      <c r="BJ24" s="18"/>
    </row>
    <row r="25" spans="1:64" ht="12.75" customHeight="1" x14ac:dyDescent="0.2">
      <c r="A25" s="321"/>
      <c r="B25" s="322"/>
      <c r="C25" s="322"/>
      <c r="D25" s="322"/>
      <c r="E25" s="323"/>
      <c r="F25" s="54"/>
      <c r="G25" s="55"/>
      <c r="H25" s="55"/>
      <c r="I25" s="55"/>
      <c r="J25" s="55"/>
      <c r="K25" s="55"/>
      <c r="L25" s="56"/>
      <c r="M25" s="330"/>
      <c r="N25" s="331"/>
      <c r="O25" s="331"/>
      <c r="P25" s="332"/>
      <c r="Q25" s="325"/>
      <c r="R25" s="322"/>
      <c r="S25" s="322"/>
      <c r="T25" s="322"/>
      <c r="U25" s="322"/>
      <c r="V25" s="323"/>
      <c r="W25" s="312"/>
      <c r="X25" s="313"/>
      <c r="Y25" s="313"/>
      <c r="Z25" s="313"/>
      <c r="AA25" s="313"/>
      <c r="AB25" s="314"/>
      <c r="AC25" s="34"/>
      <c r="AD25" s="34"/>
      <c r="AE25" s="352"/>
      <c r="AF25" s="348" t="s">
        <v>106</v>
      </c>
      <c r="AG25" s="349"/>
      <c r="AH25" s="287"/>
      <c r="AI25" s="287"/>
      <c r="AJ25" s="287"/>
      <c r="AK25" s="287"/>
      <c r="AL25" s="346"/>
      <c r="AM25" s="350"/>
      <c r="AN25" s="345" t="s">
        <v>107</v>
      </c>
      <c r="AO25" s="346"/>
      <c r="AP25" s="346"/>
      <c r="AQ25" s="346"/>
      <c r="AR25" s="346"/>
      <c r="AS25" s="346"/>
      <c r="AT25" s="346"/>
      <c r="AU25" s="346"/>
      <c r="AV25" s="346"/>
      <c r="AW25" s="346"/>
      <c r="AX25" s="346"/>
      <c r="AY25" s="346"/>
      <c r="AZ25" s="346"/>
      <c r="BA25" s="346"/>
      <c r="BB25" s="346"/>
      <c r="BC25" s="346"/>
      <c r="BD25" s="346"/>
      <c r="BE25" s="346"/>
      <c r="BF25" s="346"/>
      <c r="BG25" s="346"/>
      <c r="BH25" s="347"/>
      <c r="BJ25" s="18"/>
    </row>
    <row r="26" spans="1:64" ht="12.75" customHeight="1" thickBot="1" x14ac:dyDescent="0.25">
      <c r="A26" s="263"/>
      <c r="B26" s="264"/>
      <c r="C26" s="264"/>
      <c r="D26" s="264"/>
      <c r="E26" s="265"/>
      <c r="F26" s="47"/>
      <c r="G26" s="126"/>
      <c r="H26" s="126"/>
      <c r="I26" s="126"/>
      <c r="J26" s="126"/>
      <c r="K26" s="126"/>
      <c r="L26" s="49"/>
      <c r="M26" s="268" t="str">
        <f>IF(A26=0,"",IF(A26&lt;10,10,IF(A26&lt;15.01,9-((A26-10)/5),IF(A26&lt;29.01,7.9-((A26-15)/14*1.9),IF(A26&lt;54.01,5.9-((A26-30)/24*1.9),IF(A26&lt;79.01,3.9-((A26-55)/24*1.9),IF(A26&lt;100.01,1.9-((A26-80)/20*0.9),1)))))))</f>
        <v/>
      </c>
      <c r="N26" s="271"/>
      <c r="O26" s="271"/>
      <c r="P26" s="272"/>
      <c r="Q26" s="273" t="str">
        <f>IF(A26=0,"",IF(M26&lt;2,"Very Low",IF(M26&lt;4,"Low",IF(M26&lt;6,"Moderate",IF(M26&lt;8,"High",IF(M26&lt;10,"Very High",IF(M26&gt;=10,"Extreme")))))))</f>
        <v/>
      </c>
      <c r="R26" s="274"/>
      <c r="S26" s="274"/>
      <c r="T26" s="274"/>
      <c r="U26" s="275"/>
      <c r="V26" s="276"/>
      <c r="W26" s="306"/>
      <c r="X26" s="307"/>
      <c r="Y26" s="307"/>
      <c r="Z26" s="307"/>
      <c r="AA26" s="307"/>
      <c r="AB26" s="308"/>
      <c r="AC26" s="38"/>
      <c r="AD26" s="38"/>
      <c r="AE26" s="352"/>
      <c r="AF26" s="348" t="s">
        <v>108</v>
      </c>
      <c r="AG26" s="349"/>
      <c r="AH26" s="287"/>
      <c r="AI26" s="287"/>
      <c r="AJ26" s="287"/>
      <c r="AK26" s="287"/>
      <c r="AL26" s="346"/>
      <c r="AM26" s="350"/>
      <c r="AN26" s="351" t="s">
        <v>109</v>
      </c>
      <c r="AO26" s="346"/>
      <c r="AP26" s="346"/>
      <c r="AQ26" s="346"/>
      <c r="AR26" s="346"/>
      <c r="AS26" s="346"/>
      <c r="AT26" s="346"/>
      <c r="AU26" s="346"/>
      <c r="AV26" s="346"/>
      <c r="AW26" s="346"/>
      <c r="AX26" s="346"/>
      <c r="AY26" s="346"/>
      <c r="AZ26" s="346"/>
      <c r="BA26" s="346"/>
      <c r="BB26" s="346"/>
      <c r="BC26" s="346"/>
      <c r="BD26" s="346"/>
      <c r="BE26" s="346"/>
      <c r="BF26" s="346"/>
      <c r="BG26" s="346"/>
      <c r="BH26" s="347"/>
      <c r="BJ26" s="18"/>
    </row>
    <row r="27" spans="1:64" ht="12.75" customHeight="1" x14ac:dyDescent="0.2">
      <c r="A27" s="39"/>
      <c r="B27" s="40"/>
      <c r="C27" s="40"/>
      <c r="D27" s="40"/>
      <c r="E27" s="40"/>
      <c r="F27" s="57"/>
      <c r="G27" s="57"/>
      <c r="H27" s="57"/>
      <c r="I27" s="57"/>
      <c r="J27" s="57"/>
      <c r="K27" s="57"/>
      <c r="L27" s="58"/>
      <c r="M27" s="359" t="s">
        <v>110</v>
      </c>
      <c r="N27" s="360"/>
      <c r="O27" s="360"/>
      <c r="P27" s="361"/>
      <c r="Q27" s="362"/>
      <c r="R27" s="362"/>
      <c r="S27" s="362"/>
      <c r="T27" s="362"/>
      <c r="U27" s="362"/>
      <c r="V27" s="363"/>
      <c r="W27" s="285" t="s">
        <v>58</v>
      </c>
      <c r="X27" s="287"/>
      <c r="Y27" s="287"/>
      <c r="Z27" s="287"/>
      <c r="AA27" s="287"/>
      <c r="AB27" s="292"/>
      <c r="AC27" s="34"/>
      <c r="AD27" s="34"/>
      <c r="AE27" s="352"/>
      <c r="AF27" s="348" t="s">
        <v>111</v>
      </c>
      <c r="AG27" s="349"/>
      <c r="AH27" s="287"/>
      <c r="AI27" s="287"/>
      <c r="AJ27" s="287"/>
      <c r="AK27" s="287"/>
      <c r="AL27" s="346"/>
      <c r="AM27" s="350"/>
      <c r="AN27" s="351" t="s">
        <v>112</v>
      </c>
      <c r="AO27" s="346"/>
      <c r="AP27" s="346"/>
      <c r="AQ27" s="346"/>
      <c r="AR27" s="346"/>
      <c r="AS27" s="346"/>
      <c r="AT27" s="346"/>
      <c r="AU27" s="346"/>
      <c r="AV27" s="346"/>
      <c r="AW27" s="346"/>
      <c r="AX27" s="346"/>
      <c r="AY27" s="346"/>
      <c r="AZ27" s="346"/>
      <c r="BA27" s="346"/>
      <c r="BB27" s="346"/>
      <c r="BC27" s="346"/>
      <c r="BD27" s="346"/>
      <c r="BE27" s="346"/>
      <c r="BF27" s="346"/>
      <c r="BG27" s="346"/>
      <c r="BH27" s="347"/>
      <c r="BJ27" s="18"/>
    </row>
    <row r="28" spans="1:64" ht="12.75" customHeight="1" thickBot="1" x14ac:dyDescent="0.25">
      <c r="A28" s="59" t="s">
        <v>113</v>
      </c>
      <c r="B28" s="60"/>
      <c r="C28" s="60"/>
      <c r="D28" s="60"/>
      <c r="E28" s="61"/>
      <c r="F28" s="61"/>
      <c r="G28" s="61"/>
      <c r="H28" s="61"/>
      <c r="I28" s="61"/>
      <c r="J28" s="61"/>
      <c r="K28" s="61"/>
      <c r="L28" s="62"/>
      <c r="M28" s="266"/>
      <c r="N28" s="264"/>
      <c r="O28" s="264"/>
      <c r="P28" s="364"/>
      <c r="Q28" s="365"/>
      <c r="R28" s="365"/>
      <c r="S28" s="365"/>
      <c r="T28" s="365"/>
      <c r="U28" s="365"/>
      <c r="V28" s="366"/>
      <c r="W28" s="306"/>
      <c r="X28" s="307"/>
      <c r="Y28" s="307"/>
      <c r="Z28" s="307"/>
      <c r="AA28" s="307"/>
      <c r="AB28" s="308"/>
      <c r="AC28" s="38"/>
      <c r="AD28" s="38"/>
      <c r="AE28" s="352"/>
      <c r="AF28" s="348" t="s">
        <v>114</v>
      </c>
      <c r="AG28" s="349"/>
      <c r="AH28" s="287"/>
      <c r="AI28" s="287"/>
      <c r="AJ28" s="287"/>
      <c r="AK28" s="287"/>
      <c r="AL28" s="367"/>
      <c r="AM28" s="368"/>
      <c r="AN28" s="345" t="s">
        <v>115</v>
      </c>
      <c r="AO28" s="346"/>
      <c r="AP28" s="346"/>
      <c r="AQ28" s="346"/>
      <c r="AR28" s="346"/>
      <c r="AS28" s="346"/>
      <c r="AT28" s="346"/>
      <c r="AU28" s="346"/>
      <c r="AV28" s="346"/>
      <c r="AW28" s="346"/>
      <c r="AX28" s="346"/>
      <c r="AY28" s="346"/>
      <c r="AZ28" s="346"/>
      <c r="BA28" s="346"/>
      <c r="BB28" s="346"/>
      <c r="BC28" s="346"/>
      <c r="BD28" s="346"/>
      <c r="BE28" s="346"/>
      <c r="BF28" s="346"/>
      <c r="BG28" s="346"/>
      <c r="BH28" s="347"/>
      <c r="BJ28" s="18"/>
    </row>
    <row r="29" spans="1:64" ht="12.75" customHeight="1" thickBot="1" x14ac:dyDescent="0.25">
      <c r="A29" s="39"/>
      <c r="B29" s="40"/>
      <c r="C29" s="40"/>
      <c r="D29" s="40"/>
      <c r="E29" s="40"/>
      <c r="F29" s="57"/>
      <c r="G29" s="57"/>
      <c r="H29" s="57"/>
      <c r="I29" s="57"/>
      <c r="J29" s="57"/>
      <c r="K29" s="57"/>
      <c r="L29" s="58"/>
      <c r="M29" s="359" t="s">
        <v>110</v>
      </c>
      <c r="N29" s="360"/>
      <c r="O29" s="360"/>
      <c r="P29" s="396"/>
      <c r="Q29" s="397"/>
      <c r="R29" s="362"/>
      <c r="S29" s="362"/>
      <c r="T29" s="362"/>
      <c r="U29" s="398"/>
      <c r="V29" s="399"/>
      <c r="W29" s="285" t="s">
        <v>58</v>
      </c>
      <c r="X29" s="287"/>
      <c r="Y29" s="287"/>
      <c r="Z29" s="287"/>
      <c r="AA29" s="287"/>
      <c r="AB29" s="292"/>
      <c r="AC29" s="34"/>
      <c r="AD29" s="34"/>
      <c r="AE29" s="352"/>
      <c r="AF29" s="400" t="s">
        <v>116</v>
      </c>
      <c r="AG29" s="401"/>
      <c r="AH29" s="402"/>
      <c r="AI29" s="402"/>
      <c r="AJ29" s="402"/>
      <c r="AK29" s="402"/>
      <c r="AL29" s="403"/>
      <c r="AM29" s="404"/>
      <c r="AN29" s="405" t="s">
        <v>117</v>
      </c>
      <c r="AO29" s="406"/>
      <c r="AP29" s="406"/>
      <c r="AQ29" s="406"/>
      <c r="AR29" s="406"/>
      <c r="AS29" s="406"/>
      <c r="AT29" s="406"/>
      <c r="AU29" s="406"/>
      <c r="AV29" s="406"/>
      <c r="AW29" s="406"/>
      <c r="AX29" s="406"/>
      <c r="AY29" s="406"/>
      <c r="AZ29" s="406"/>
      <c r="BA29" s="406"/>
      <c r="BB29" s="406"/>
      <c r="BC29" s="406"/>
      <c r="BD29" s="406"/>
      <c r="BE29" s="406"/>
      <c r="BF29" s="406"/>
      <c r="BG29" s="406"/>
      <c r="BH29" s="407"/>
      <c r="BJ29" s="18"/>
    </row>
    <row r="30" spans="1:64" ht="12.75" customHeight="1" thickBot="1" x14ac:dyDescent="0.25">
      <c r="A30" s="63" t="s">
        <v>118</v>
      </c>
      <c r="B30" s="64"/>
      <c r="C30" s="64"/>
      <c r="D30" s="64"/>
      <c r="E30" s="65"/>
      <c r="F30" s="65"/>
      <c r="G30" s="65"/>
      <c r="H30" s="65"/>
      <c r="I30" s="65"/>
      <c r="J30" s="65"/>
      <c r="K30" s="65"/>
      <c r="L30" s="66"/>
      <c r="M30" s="408"/>
      <c r="N30" s="409"/>
      <c r="O30" s="409"/>
      <c r="P30" s="410"/>
      <c r="Q30" s="309"/>
      <c r="R30" s="328"/>
      <c r="S30" s="328"/>
      <c r="T30" s="328"/>
      <c r="U30" s="411"/>
      <c r="V30" s="412"/>
      <c r="W30" s="306"/>
      <c r="X30" s="307"/>
      <c r="Y30" s="307"/>
      <c r="Z30" s="307"/>
      <c r="AA30" s="307"/>
      <c r="AB30" s="308"/>
      <c r="AC30" s="38"/>
      <c r="AD30" s="38"/>
      <c r="AE30" s="352"/>
      <c r="AF30" s="248" t="s">
        <v>119</v>
      </c>
      <c r="AG30" s="248"/>
      <c r="AH30" s="248"/>
      <c r="AI30" s="248"/>
      <c r="AJ30" s="248"/>
      <c r="AK30" s="248"/>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2"/>
      <c r="BJ30" s="18"/>
    </row>
    <row r="31" spans="1:64" ht="12.75" customHeight="1" thickTop="1" thickBot="1" x14ac:dyDescent="0.3">
      <c r="A31" s="421" t="s">
        <v>120</v>
      </c>
      <c r="B31" s="422"/>
      <c r="C31" s="422"/>
      <c r="D31" s="422"/>
      <c r="E31" s="423"/>
      <c r="F31" s="423"/>
      <c r="G31" s="423"/>
      <c r="H31" s="423"/>
      <c r="I31" s="423"/>
      <c r="J31" s="423"/>
      <c r="K31" s="423"/>
      <c r="L31" s="423"/>
      <c r="M31" s="424" t="str">
        <f>IF(A12=0,"",SUM(M11:P30))</f>
        <v/>
      </c>
      <c r="N31" s="424"/>
      <c r="O31" s="424"/>
      <c r="P31" s="425"/>
      <c r="Q31" s="369"/>
      <c r="R31" s="369"/>
      <c r="S31" s="369"/>
      <c r="T31" s="369"/>
      <c r="U31" s="370"/>
      <c r="V31" s="370"/>
      <c r="W31" s="370"/>
      <c r="X31" s="370"/>
      <c r="Y31" s="370"/>
      <c r="Z31" s="370"/>
      <c r="AA31" s="371"/>
      <c r="AB31" s="372"/>
      <c r="AC31" s="67"/>
      <c r="AD31" s="67"/>
      <c r="AE31" s="353"/>
      <c r="AF31" s="373" t="s">
        <v>121</v>
      </c>
      <c r="AG31" s="374"/>
      <c r="AH31" s="374"/>
      <c r="AI31" s="374"/>
      <c r="AJ31" s="374"/>
      <c r="AK31" s="374"/>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75"/>
      <c r="BH31" s="376"/>
      <c r="BJ31" s="18"/>
    </row>
    <row r="32" spans="1:64" s="19" customFormat="1" ht="12.75" customHeight="1" thickBot="1" x14ac:dyDescent="0.3">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25">
      <c r="A33" s="377" t="s">
        <v>122</v>
      </c>
      <c r="B33" s="356"/>
      <c r="C33" s="356"/>
      <c r="D33" s="356"/>
      <c r="E33" s="356"/>
      <c r="F33" s="356"/>
      <c r="G33" s="356"/>
      <c r="H33" s="356"/>
      <c r="I33" s="356"/>
      <c r="J33" s="356"/>
      <c r="K33" s="356"/>
      <c r="L33" s="356"/>
      <c r="M33" s="378"/>
      <c r="N33" s="70"/>
      <c r="O33" s="20"/>
      <c r="P33" s="20"/>
      <c r="Q33" s="20"/>
      <c r="R33" s="20"/>
      <c r="S33" s="20"/>
      <c r="AH33" s="19"/>
      <c r="AO33" s="18"/>
      <c r="AP33" s="379"/>
      <c r="AQ33" s="183"/>
      <c r="AR33" s="183"/>
      <c r="AS33" s="183"/>
      <c r="AT33" s="183"/>
      <c r="AU33" s="183"/>
      <c r="AV33" s="183"/>
      <c r="AW33" s="183"/>
      <c r="AX33" s="183"/>
      <c r="AY33" s="183"/>
      <c r="AZ33" s="183"/>
      <c r="BA33" s="183"/>
      <c r="BB33" s="183"/>
      <c r="BC33" s="183"/>
      <c r="BD33" s="183"/>
      <c r="BE33" s="183"/>
      <c r="BF33" s="183"/>
      <c r="BG33" s="183"/>
      <c r="BH33" s="183"/>
      <c r="BI33" s="71"/>
    </row>
    <row r="34" spans="1:61" ht="12.75" customHeight="1" x14ac:dyDescent="0.25">
      <c r="A34" s="384" t="s">
        <v>123</v>
      </c>
      <c r="B34" s="310"/>
      <c r="C34" s="310"/>
      <c r="D34" s="326"/>
      <c r="E34" s="388" t="s">
        <v>124</v>
      </c>
      <c r="F34" s="388"/>
      <c r="G34" s="388"/>
      <c r="H34" s="389"/>
      <c r="I34" s="391" t="s">
        <v>58</v>
      </c>
      <c r="J34" s="310"/>
      <c r="K34" s="310"/>
      <c r="L34" s="310"/>
      <c r="M34" s="311"/>
      <c r="N34" s="70"/>
      <c r="O34" s="72"/>
      <c r="P34" s="20"/>
      <c r="Q34" s="20"/>
      <c r="R34" s="20"/>
      <c r="S34" s="20"/>
      <c r="AH34" s="19"/>
      <c r="AO34" s="18"/>
      <c r="AP34" s="380"/>
      <c r="AQ34" s="381"/>
      <c r="AR34" s="381"/>
      <c r="AS34" s="381"/>
      <c r="AT34" s="381"/>
      <c r="AU34" s="381"/>
      <c r="AV34" s="381"/>
      <c r="AW34" s="381"/>
      <c r="AX34" s="381"/>
      <c r="AY34" s="381"/>
      <c r="AZ34" s="381"/>
      <c r="BA34" s="381"/>
      <c r="BB34" s="381"/>
      <c r="BC34" s="381"/>
      <c r="BD34" s="381"/>
      <c r="BE34" s="381"/>
      <c r="BF34" s="381"/>
      <c r="BG34" s="381"/>
      <c r="BH34" s="381"/>
      <c r="BI34" s="71"/>
    </row>
    <row r="35" spans="1:61" ht="12.75" customHeight="1" thickBot="1" x14ac:dyDescent="0.3">
      <c r="A35" s="385"/>
      <c r="B35" s="386"/>
      <c r="C35" s="386"/>
      <c r="D35" s="387"/>
      <c r="E35" s="390"/>
      <c r="F35" s="390"/>
      <c r="G35" s="390"/>
      <c r="H35" s="390"/>
      <c r="I35" s="392"/>
      <c r="J35" s="386"/>
      <c r="K35" s="386"/>
      <c r="L35" s="386"/>
      <c r="M35" s="393"/>
      <c r="N35" s="70"/>
      <c r="O35" s="72"/>
      <c r="P35" s="20"/>
      <c r="Q35" s="20"/>
      <c r="R35" s="20"/>
      <c r="S35" s="20"/>
      <c r="T35" s="25"/>
      <c r="U35" s="25"/>
      <c r="V35" s="25"/>
      <c r="W35" s="25"/>
      <c r="X35" s="25"/>
      <c r="Y35" s="25"/>
      <c r="Z35" s="25"/>
      <c r="AH35" s="19"/>
      <c r="AO35" s="18"/>
      <c r="AP35" s="380"/>
      <c r="AQ35" s="381"/>
      <c r="AR35" s="381"/>
      <c r="AS35" s="381"/>
      <c r="AT35" s="381"/>
      <c r="AU35" s="381"/>
      <c r="AV35" s="381"/>
      <c r="AW35" s="381"/>
      <c r="AX35" s="381"/>
      <c r="AY35" s="381"/>
      <c r="AZ35" s="381"/>
      <c r="BA35" s="381"/>
      <c r="BB35" s="381"/>
      <c r="BC35" s="381"/>
      <c r="BD35" s="381"/>
      <c r="BE35" s="381"/>
      <c r="BF35" s="381"/>
      <c r="BG35" s="381"/>
      <c r="BH35" s="381"/>
      <c r="BI35" s="71"/>
    </row>
    <row r="36" spans="1:61" ht="12.75" customHeight="1" x14ac:dyDescent="0.25">
      <c r="A36" s="394"/>
      <c r="B36" s="395"/>
      <c r="C36" s="395"/>
      <c r="D36" s="395"/>
      <c r="E36" s="395"/>
      <c r="F36" s="395"/>
      <c r="G36" s="395"/>
      <c r="H36" s="395"/>
      <c r="I36" s="413"/>
      <c r="J36" s="414"/>
      <c r="K36" s="414"/>
      <c r="L36" s="414"/>
      <c r="M36" s="415"/>
      <c r="N36" s="73"/>
      <c r="O36" s="74"/>
      <c r="P36" s="74"/>
      <c r="Q36" s="74"/>
      <c r="R36" s="74"/>
      <c r="S36" s="74"/>
      <c r="AH36" s="19"/>
      <c r="AO36" s="18"/>
      <c r="AP36" s="380"/>
      <c r="AQ36" s="381"/>
      <c r="AR36" s="381"/>
      <c r="AS36" s="381"/>
      <c r="AT36" s="381"/>
      <c r="AU36" s="381"/>
      <c r="AV36" s="381"/>
      <c r="AW36" s="381"/>
      <c r="AX36" s="381"/>
      <c r="AY36" s="381"/>
      <c r="AZ36" s="381"/>
      <c r="BA36" s="381"/>
      <c r="BB36" s="381"/>
      <c r="BC36" s="381"/>
      <c r="BD36" s="381"/>
      <c r="BE36" s="381"/>
      <c r="BF36" s="381"/>
      <c r="BG36" s="381"/>
      <c r="BH36" s="381"/>
      <c r="BI36" s="71"/>
    </row>
    <row r="37" spans="1:61" ht="12.75" customHeight="1" x14ac:dyDescent="0.25">
      <c r="A37" s="416"/>
      <c r="B37" s="417"/>
      <c r="C37" s="417"/>
      <c r="D37" s="417"/>
      <c r="E37" s="417"/>
      <c r="F37" s="417"/>
      <c r="G37" s="417"/>
      <c r="H37" s="417"/>
      <c r="I37" s="418"/>
      <c r="J37" s="419"/>
      <c r="K37" s="419"/>
      <c r="L37" s="419"/>
      <c r="M37" s="420"/>
      <c r="N37" s="73"/>
      <c r="O37" s="74"/>
      <c r="P37" s="74"/>
      <c r="Q37" s="74"/>
      <c r="R37" s="74"/>
      <c r="S37" s="74"/>
      <c r="AH37" s="19"/>
      <c r="AO37" s="18"/>
      <c r="AP37" s="380"/>
      <c r="AQ37" s="381"/>
      <c r="AR37" s="381"/>
      <c r="AS37" s="381"/>
      <c r="AT37" s="381"/>
      <c r="AU37" s="381"/>
      <c r="AV37" s="381"/>
      <c r="AW37" s="381"/>
      <c r="AX37" s="381"/>
      <c r="AY37" s="381"/>
      <c r="AZ37" s="381"/>
      <c r="BA37" s="381"/>
      <c r="BB37" s="381"/>
      <c r="BC37" s="381"/>
      <c r="BD37" s="381"/>
      <c r="BE37" s="381"/>
      <c r="BF37" s="381"/>
      <c r="BG37" s="381"/>
      <c r="BH37" s="381"/>
      <c r="BI37" s="71"/>
    </row>
    <row r="38" spans="1:61" ht="12.75" customHeight="1" x14ac:dyDescent="0.25">
      <c r="A38" s="416"/>
      <c r="B38" s="417"/>
      <c r="C38" s="417"/>
      <c r="D38" s="417"/>
      <c r="E38" s="417"/>
      <c r="F38" s="417"/>
      <c r="G38" s="417"/>
      <c r="H38" s="417"/>
      <c r="I38" s="418"/>
      <c r="J38" s="419"/>
      <c r="K38" s="419"/>
      <c r="L38" s="419"/>
      <c r="M38" s="420"/>
      <c r="N38" s="73"/>
      <c r="O38" s="74"/>
      <c r="P38" s="74"/>
      <c r="Q38" s="74"/>
      <c r="R38" s="74"/>
      <c r="S38" s="74"/>
      <c r="AH38" s="19"/>
      <c r="AO38" s="18"/>
      <c r="AP38" s="380"/>
      <c r="AQ38" s="381"/>
      <c r="AR38" s="381"/>
      <c r="AS38" s="381"/>
      <c r="AT38" s="381"/>
      <c r="AU38" s="381"/>
      <c r="AV38" s="381"/>
      <c r="AW38" s="381"/>
      <c r="AX38" s="381"/>
      <c r="AY38" s="381"/>
      <c r="AZ38" s="381"/>
      <c r="BA38" s="381"/>
      <c r="BB38" s="381"/>
      <c r="BC38" s="381"/>
      <c r="BD38" s="381"/>
      <c r="BE38" s="381"/>
      <c r="BF38" s="381"/>
      <c r="BG38" s="381"/>
      <c r="BH38" s="381"/>
      <c r="BI38" s="71"/>
    </row>
    <row r="39" spans="1:61" ht="12.75" customHeight="1" x14ac:dyDescent="0.25">
      <c r="A39" s="416"/>
      <c r="B39" s="417"/>
      <c r="C39" s="417"/>
      <c r="D39" s="417"/>
      <c r="E39" s="417"/>
      <c r="F39" s="417"/>
      <c r="G39" s="417"/>
      <c r="H39" s="417"/>
      <c r="I39" s="418"/>
      <c r="J39" s="419"/>
      <c r="K39" s="419"/>
      <c r="L39" s="419"/>
      <c r="M39" s="420"/>
      <c r="N39" s="73"/>
      <c r="O39" s="74"/>
      <c r="P39" s="74"/>
      <c r="Q39" s="74"/>
      <c r="R39" s="74"/>
      <c r="S39" s="74"/>
      <c r="AH39" s="19"/>
      <c r="AO39" s="18"/>
      <c r="AP39" s="380"/>
      <c r="AQ39" s="381"/>
      <c r="AR39" s="381"/>
      <c r="AS39" s="381"/>
      <c r="AT39" s="381"/>
      <c r="AU39" s="381"/>
      <c r="AV39" s="381"/>
      <c r="AW39" s="381"/>
      <c r="AX39" s="381"/>
      <c r="AY39" s="381"/>
      <c r="AZ39" s="381"/>
      <c r="BA39" s="381"/>
      <c r="BB39" s="381"/>
      <c r="BC39" s="381"/>
      <c r="BD39" s="381"/>
      <c r="BE39" s="381"/>
      <c r="BF39" s="381"/>
      <c r="BG39" s="381"/>
      <c r="BH39" s="381"/>
      <c r="BI39" s="71"/>
    </row>
    <row r="40" spans="1:61" ht="12.75" customHeight="1" x14ac:dyDescent="0.25">
      <c r="A40" s="416"/>
      <c r="B40" s="417"/>
      <c r="C40" s="417"/>
      <c r="D40" s="417"/>
      <c r="E40" s="417"/>
      <c r="F40" s="417"/>
      <c r="G40" s="417"/>
      <c r="H40" s="417"/>
      <c r="I40" s="418"/>
      <c r="J40" s="419"/>
      <c r="K40" s="419"/>
      <c r="L40" s="419"/>
      <c r="M40" s="420"/>
      <c r="N40" s="73"/>
      <c r="O40" s="74"/>
      <c r="P40" s="74"/>
      <c r="Q40" s="74"/>
      <c r="R40" s="74"/>
      <c r="S40" s="74"/>
      <c r="AH40" s="19"/>
      <c r="AO40" s="18"/>
      <c r="AP40" s="380"/>
      <c r="AQ40" s="381"/>
      <c r="AR40" s="381"/>
      <c r="AS40" s="381"/>
      <c r="AT40" s="381"/>
      <c r="AU40" s="381"/>
      <c r="AV40" s="381"/>
      <c r="AW40" s="381"/>
      <c r="AX40" s="381"/>
      <c r="AY40" s="381"/>
      <c r="AZ40" s="381"/>
      <c r="BA40" s="381"/>
      <c r="BB40" s="381"/>
      <c r="BC40" s="381"/>
      <c r="BD40" s="381"/>
      <c r="BE40" s="381"/>
      <c r="BF40" s="381"/>
      <c r="BG40" s="381"/>
      <c r="BH40" s="381"/>
      <c r="BI40" s="71"/>
    </row>
    <row r="41" spans="1:61" ht="12.75" customHeight="1" x14ac:dyDescent="0.25">
      <c r="A41" s="416"/>
      <c r="B41" s="417"/>
      <c r="C41" s="417"/>
      <c r="D41" s="417"/>
      <c r="E41" s="417"/>
      <c r="F41" s="417"/>
      <c r="G41" s="417"/>
      <c r="H41" s="417"/>
      <c r="I41" s="418"/>
      <c r="J41" s="419"/>
      <c r="K41" s="419"/>
      <c r="L41" s="419"/>
      <c r="M41" s="420"/>
      <c r="N41" s="73"/>
      <c r="O41" s="74"/>
      <c r="P41" s="74"/>
      <c r="Q41" s="74"/>
      <c r="R41" s="74"/>
      <c r="S41" s="74"/>
      <c r="AH41" s="19"/>
      <c r="AO41" s="18"/>
      <c r="AP41" s="380"/>
      <c r="AQ41" s="381"/>
      <c r="AR41" s="381"/>
      <c r="AS41" s="381"/>
      <c r="AT41" s="381"/>
      <c r="AU41" s="381"/>
      <c r="AV41" s="381"/>
      <c r="AW41" s="381"/>
      <c r="AX41" s="381"/>
      <c r="AY41" s="381"/>
      <c r="AZ41" s="381"/>
      <c r="BA41" s="381"/>
      <c r="BB41" s="381"/>
      <c r="BC41" s="381"/>
      <c r="BD41" s="381"/>
      <c r="BE41" s="381"/>
      <c r="BF41" s="381"/>
      <c r="BG41" s="381"/>
      <c r="BH41" s="381"/>
      <c r="BI41" s="71"/>
    </row>
    <row r="42" spans="1:61" ht="12.75" customHeight="1" x14ac:dyDescent="0.25">
      <c r="A42" s="416"/>
      <c r="B42" s="417"/>
      <c r="C42" s="417"/>
      <c r="D42" s="417"/>
      <c r="E42" s="417"/>
      <c r="F42" s="417"/>
      <c r="G42" s="417"/>
      <c r="H42" s="417"/>
      <c r="I42" s="418"/>
      <c r="J42" s="419"/>
      <c r="K42" s="419"/>
      <c r="L42" s="419"/>
      <c r="M42" s="420"/>
      <c r="N42" s="73"/>
      <c r="O42" s="74"/>
      <c r="P42" s="74"/>
      <c r="Q42" s="74"/>
      <c r="R42" s="74"/>
      <c r="S42" s="74"/>
      <c r="AH42" s="19"/>
      <c r="AO42" s="18"/>
      <c r="AP42" s="380"/>
      <c r="AQ42" s="381"/>
      <c r="AR42" s="381"/>
      <c r="AS42" s="381"/>
      <c r="AT42" s="381"/>
      <c r="AU42" s="381"/>
      <c r="AV42" s="381"/>
      <c r="AW42" s="381"/>
      <c r="AX42" s="381"/>
      <c r="AY42" s="381"/>
      <c r="AZ42" s="381"/>
      <c r="BA42" s="381"/>
      <c r="BB42" s="381"/>
      <c r="BC42" s="381"/>
      <c r="BD42" s="381"/>
      <c r="BE42" s="381"/>
      <c r="BF42" s="381"/>
      <c r="BG42" s="381"/>
      <c r="BH42" s="381"/>
      <c r="BI42" s="71"/>
    </row>
    <row r="43" spans="1:61" ht="12.75" customHeight="1" x14ac:dyDescent="0.25">
      <c r="A43" s="429"/>
      <c r="B43" s="426"/>
      <c r="C43" s="426"/>
      <c r="D43" s="427"/>
      <c r="E43" s="418"/>
      <c r="F43" s="426"/>
      <c r="G43" s="426"/>
      <c r="H43" s="427"/>
      <c r="I43" s="418"/>
      <c r="J43" s="426"/>
      <c r="K43" s="426"/>
      <c r="L43" s="426"/>
      <c r="M43" s="428"/>
      <c r="N43" s="73"/>
      <c r="O43" s="74"/>
      <c r="P43" s="74"/>
      <c r="Q43" s="74"/>
      <c r="R43" s="74"/>
      <c r="S43" s="74"/>
      <c r="AH43" s="19"/>
      <c r="AO43" s="18"/>
      <c r="AP43" s="380"/>
      <c r="AQ43" s="381"/>
      <c r="AR43" s="381"/>
      <c r="AS43" s="381"/>
      <c r="AT43" s="381"/>
      <c r="AU43" s="381"/>
      <c r="AV43" s="381"/>
      <c r="AW43" s="381"/>
      <c r="AX43" s="381"/>
      <c r="AY43" s="381"/>
      <c r="AZ43" s="381"/>
      <c r="BA43" s="381"/>
      <c r="BB43" s="381"/>
      <c r="BC43" s="381"/>
      <c r="BD43" s="381"/>
      <c r="BE43" s="381"/>
      <c r="BF43" s="381"/>
      <c r="BG43" s="381"/>
      <c r="BH43" s="381"/>
      <c r="BI43" s="71"/>
    </row>
    <row r="44" spans="1:61" ht="12.75" customHeight="1" x14ac:dyDescent="0.25">
      <c r="A44" s="429"/>
      <c r="B44" s="426"/>
      <c r="C44" s="426"/>
      <c r="D44" s="427"/>
      <c r="E44" s="418"/>
      <c r="F44" s="426"/>
      <c r="G44" s="426"/>
      <c r="H44" s="427"/>
      <c r="I44" s="418"/>
      <c r="J44" s="426"/>
      <c r="K44" s="426"/>
      <c r="L44" s="426"/>
      <c r="M44" s="428"/>
      <c r="N44" s="73"/>
      <c r="O44" s="74"/>
      <c r="P44" s="74"/>
      <c r="Q44" s="74"/>
      <c r="R44" s="74"/>
      <c r="S44" s="74"/>
      <c r="AH44" s="19"/>
      <c r="AO44" s="18"/>
      <c r="AP44" s="380"/>
      <c r="AQ44" s="381"/>
      <c r="AR44" s="381"/>
      <c r="AS44" s="381"/>
      <c r="AT44" s="381"/>
      <c r="AU44" s="381"/>
      <c r="AV44" s="381"/>
      <c r="AW44" s="381"/>
      <c r="AX44" s="381"/>
      <c r="AY44" s="381"/>
      <c r="AZ44" s="381"/>
      <c r="BA44" s="381"/>
      <c r="BB44" s="381"/>
      <c r="BC44" s="381"/>
      <c r="BD44" s="381"/>
      <c r="BE44" s="381"/>
      <c r="BF44" s="381"/>
      <c r="BG44" s="381"/>
      <c r="BH44" s="381"/>
      <c r="BI44" s="71"/>
    </row>
    <row r="45" spans="1:61" ht="12.75" customHeight="1" x14ac:dyDescent="0.25">
      <c r="A45" s="429"/>
      <c r="B45" s="426"/>
      <c r="C45" s="426"/>
      <c r="D45" s="427"/>
      <c r="E45" s="418"/>
      <c r="F45" s="426"/>
      <c r="G45" s="426"/>
      <c r="H45" s="427"/>
      <c r="I45" s="418"/>
      <c r="J45" s="426"/>
      <c r="K45" s="426"/>
      <c r="L45" s="426"/>
      <c r="M45" s="428"/>
      <c r="N45" s="73"/>
      <c r="O45" s="74"/>
      <c r="P45" s="74"/>
      <c r="Q45" s="74"/>
      <c r="R45" s="74"/>
      <c r="S45" s="74"/>
      <c r="AH45" s="19"/>
      <c r="AO45" s="18"/>
      <c r="AP45" s="380"/>
      <c r="AQ45" s="381"/>
      <c r="AR45" s="381"/>
      <c r="AS45" s="381"/>
      <c r="AT45" s="381"/>
      <c r="AU45" s="381"/>
      <c r="AV45" s="381"/>
      <c r="AW45" s="381"/>
      <c r="AX45" s="381"/>
      <c r="AY45" s="381"/>
      <c r="AZ45" s="381"/>
      <c r="BA45" s="381"/>
      <c r="BB45" s="381"/>
      <c r="BC45" s="381"/>
      <c r="BD45" s="381"/>
      <c r="BE45" s="381"/>
      <c r="BF45" s="381"/>
      <c r="BG45" s="381"/>
      <c r="BH45" s="381"/>
      <c r="BI45" s="71"/>
    </row>
    <row r="46" spans="1:61" ht="12.75" customHeight="1" x14ac:dyDescent="0.25">
      <c r="A46" s="429"/>
      <c r="B46" s="426"/>
      <c r="C46" s="426"/>
      <c r="D46" s="427"/>
      <c r="E46" s="418"/>
      <c r="F46" s="426"/>
      <c r="G46" s="426"/>
      <c r="H46" s="427"/>
      <c r="I46" s="418"/>
      <c r="J46" s="426"/>
      <c r="K46" s="426"/>
      <c r="L46" s="426"/>
      <c r="M46" s="428"/>
      <c r="N46" s="73"/>
      <c r="O46" s="74"/>
      <c r="P46" s="74"/>
      <c r="Q46" s="74"/>
      <c r="R46" s="74"/>
      <c r="S46" s="74"/>
      <c r="AH46" s="19"/>
      <c r="AO46" s="18"/>
      <c r="AP46" s="380"/>
      <c r="AQ46" s="381"/>
      <c r="AR46" s="381"/>
      <c r="AS46" s="381"/>
      <c r="AT46" s="381"/>
      <c r="AU46" s="381"/>
      <c r="AV46" s="381"/>
      <c r="AW46" s="381"/>
      <c r="AX46" s="381"/>
      <c r="AY46" s="381"/>
      <c r="AZ46" s="381"/>
      <c r="BA46" s="381"/>
      <c r="BB46" s="381"/>
      <c r="BC46" s="381"/>
      <c r="BD46" s="381"/>
      <c r="BE46" s="381"/>
      <c r="BF46" s="381"/>
      <c r="BG46" s="381"/>
      <c r="BH46" s="381"/>
      <c r="BI46" s="71"/>
    </row>
    <row r="47" spans="1:61" ht="12.75" customHeight="1" x14ac:dyDescent="0.25">
      <c r="A47" s="429"/>
      <c r="B47" s="426"/>
      <c r="C47" s="426"/>
      <c r="D47" s="427"/>
      <c r="E47" s="418"/>
      <c r="F47" s="426"/>
      <c r="G47" s="426"/>
      <c r="H47" s="427"/>
      <c r="I47" s="418"/>
      <c r="J47" s="426"/>
      <c r="K47" s="426"/>
      <c r="L47" s="426"/>
      <c r="M47" s="428"/>
      <c r="N47" s="73"/>
      <c r="O47" s="74"/>
      <c r="P47" s="74"/>
      <c r="Q47" s="74"/>
      <c r="R47" s="74"/>
      <c r="S47" s="74"/>
      <c r="AH47" s="19"/>
      <c r="AO47" s="18"/>
      <c r="AP47" s="380"/>
      <c r="AQ47" s="381"/>
      <c r="AR47" s="381"/>
      <c r="AS47" s="381"/>
      <c r="AT47" s="381"/>
      <c r="AU47" s="381"/>
      <c r="AV47" s="381"/>
      <c r="AW47" s="381"/>
      <c r="AX47" s="381"/>
      <c r="AY47" s="381"/>
      <c r="AZ47" s="381"/>
      <c r="BA47" s="381"/>
      <c r="BB47" s="381"/>
      <c r="BC47" s="381"/>
      <c r="BD47" s="381"/>
      <c r="BE47" s="381"/>
      <c r="BF47" s="381"/>
      <c r="BG47" s="381"/>
      <c r="BH47" s="381"/>
      <c r="BI47" s="71"/>
    </row>
    <row r="48" spans="1:61" ht="12.75" customHeight="1" x14ac:dyDescent="0.25">
      <c r="A48" s="429"/>
      <c r="B48" s="426"/>
      <c r="C48" s="426"/>
      <c r="D48" s="427"/>
      <c r="E48" s="418"/>
      <c r="F48" s="426"/>
      <c r="G48" s="426"/>
      <c r="H48" s="427"/>
      <c r="I48" s="418"/>
      <c r="J48" s="426"/>
      <c r="K48" s="426"/>
      <c r="L48" s="426"/>
      <c r="M48" s="428"/>
      <c r="N48" s="73"/>
      <c r="O48" s="74"/>
      <c r="P48" s="74"/>
      <c r="Q48" s="74"/>
      <c r="R48" s="74"/>
      <c r="S48" s="74"/>
      <c r="AH48" s="19"/>
      <c r="AO48" s="18"/>
      <c r="AP48" s="380"/>
      <c r="AQ48" s="381"/>
      <c r="AR48" s="381"/>
      <c r="AS48" s="381"/>
      <c r="AT48" s="381"/>
      <c r="AU48" s="381"/>
      <c r="AV48" s="381"/>
      <c r="AW48" s="381"/>
      <c r="AX48" s="381"/>
      <c r="AY48" s="381"/>
      <c r="AZ48" s="381"/>
      <c r="BA48" s="381"/>
      <c r="BB48" s="381"/>
      <c r="BC48" s="381"/>
      <c r="BD48" s="381"/>
      <c r="BE48" s="381"/>
      <c r="BF48" s="381"/>
      <c r="BG48" s="381"/>
      <c r="BH48" s="381"/>
      <c r="BI48" s="71"/>
    </row>
    <row r="49" spans="1:61" ht="12.75" customHeight="1" x14ac:dyDescent="0.25">
      <c r="A49" s="429"/>
      <c r="B49" s="426"/>
      <c r="C49" s="426"/>
      <c r="D49" s="427"/>
      <c r="E49" s="418"/>
      <c r="F49" s="426"/>
      <c r="G49" s="426"/>
      <c r="H49" s="427"/>
      <c r="I49" s="418"/>
      <c r="J49" s="426"/>
      <c r="K49" s="426"/>
      <c r="L49" s="426"/>
      <c r="M49" s="428"/>
      <c r="N49" s="73"/>
      <c r="O49" s="74"/>
      <c r="P49" s="74"/>
      <c r="Q49" s="74"/>
      <c r="R49" s="74"/>
      <c r="S49" s="74"/>
      <c r="AH49" s="19"/>
      <c r="AO49" s="18"/>
      <c r="AP49" s="380"/>
      <c r="AQ49" s="381"/>
      <c r="AR49" s="381"/>
      <c r="AS49" s="381"/>
      <c r="AT49" s="381"/>
      <c r="AU49" s="381"/>
      <c r="AV49" s="381"/>
      <c r="AW49" s="381"/>
      <c r="AX49" s="381"/>
      <c r="AY49" s="381"/>
      <c r="AZ49" s="381"/>
      <c r="BA49" s="381"/>
      <c r="BB49" s="381"/>
      <c r="BC49" s="381"/>
      <c r="BD49" s="381"/>
      <c r="BE49" s="381"/>
      <c r="BF49" s="381"/>
      <c r="BG49" s="381"/>
      <c r="BH49" s="381"/>
      <c r="BI49" s="71"/>
    </row>
    <row r="50" spans="1:61" ht="12.75" customHeight="1" thickBot="1" x14ac:dyDescent="0.3">
      <c r="A50" s="429"/>
      <c r="B50" s="426"/>
      <c r="C50" s="426"/>
      <c r="D50" s="427"/>
      <c r="E50" s="418"/>
      <c r="F50" s="426"/>
      <c r="G50" s="426"/>
      <c r="H50" s="427"/>
      <c r="I50" s="418"/>
      <c r="J50" s="426"/>
      <c r="K50" s="426"/>
      <c r="L50" s="426"/>
      <c r="M50" s="428"/>
      <c r="N50" s="73"/>
      <c r="O50" s="74"/>
      <c r="P50" s="74"/>
      <c r="Q50" s="74"/>
      <c r="R50" s="74"/>
      <c r="S50" s="74"/>
      <c r="AH50" s="19"/>
      <c r="AO50" s="18"/>
      <c r="AP50" s="380"/>
      <c r="AQ50" s="381"/>
      <c r="AR50" s="381"/>
      <c r="AS50" s="381"/>
      <c r="AT50" s="381"/>
      <c r="AU50" s="381"/>
      <c r="AV50" s="381"/>
      <c r="AW50" s="381"/>
      <c r="AX50" s="381"/>
      <c r="AY50" s="381"/>
      <c r="AZ50" s="381"/>
      <c r="BA50" s="381"/>
      <c r="BB50" s="381"/>
      <c r="BC50" s="381"/>
      <c r="BD50" s="381"/>
      <c r="BE50" s="381"/>
      <c r="BF50" s="381"/>
      <c r="BG50" s="381"/>
      <c r="BH50" s="381"/>
      <c r="BI50" s="71"/>
    </row>
    <row r="51" spans="1:61" ht="12.75" customHeight="1" x14ac:dyDescent="0.25">
      <c r="A51" s="446" t="s">
        <v>125</v>
      </c>
      <c r="B51" s="414"/>
      <c r="C51" s="414"/>
      <c r="D51" s="414"/>
      <c r="E51" s="414"/>
      <c r="F51" s="414"/>
      <c r="G51" s="414"/>
      <c r="H51" s="414"/>
      <c r="I51" s="414"/>
      <c r="J51" s="414"/>
      <c r="K51" s="414"/>
      <c r="L51" s="414"/>
      <c r="M51" s="415"/>
      <c r="N51" s="70"/>
      <c r="O51" s="20"/>
      <c r="P51" s="20"/>
      <c r="Q51" s="20"/>
      <c r="R51" s="20"/>
      <c r="S51" s="20"/>
      <c r="AH51" s="19"/>
      <c r="AO51" s="18"/>
      <c r="AP51" s="380"/>
      <c r="AQ51" s="381"/>
      <c r="AR51" s="381"/>
      <c r="AS51" s="381"/>
      <c r="AT51" s="381"/>
      <c r="AU51" s="381"/>
      <c r="AV51" s="381"/>
      <c r="AW51" s="381"/>
      <c r="AX51" s="381"/>
      <c r="AY51" s="381"/>
      <c r="AZ51" s="381"/>
      <c r="BA51" s="381"/>
      <c r="BB51" s="381"/>
      <c r="BC51" s="381"/>
      <c r="BD51" s="381"/>
      <c r="BE51" s="381"/>
      <c r="BF51" s="381"/>
      <c r="BG51" s="381"/>
      <c r="BH51" s="381"/>
      <c r="BI51" s="71"/>
    </row>
    <row r="52" spans="1:61" ht="12.75" customHeight="1" x14ac:dyDescent="0.25">
      <c r="A52" s="384" t="s">
        <v>123</v>
      </c>
      <c r="B52" s="447"/>
      <c r="C52" s="447"/>
      <c r="D52" s="448"/>
      <c r="E52" s="452" t="s">
        <v>124</v>
      </c>
      <c r="F52" s="453"/>
      <c r="G52" s="453"/>
      <c r="H52" s="454"/>
      <c r="I52" s="391" t="s">
        <v>58</v>
      </c>
      <c r="J52" s="447"/>
      <c r="K52" s="447"/>
      <c r="L52" s="447"/>
      <c r="M52" s="458"/>
      <c r="N52" s="70"/>
      <c r="O52" s="20"/>
      <c r="P52" s="20"/>
      <c r="Q52" s="20"/>
      <c r="R52" s="20"/>
      <c r="S52" s="20"/>
      <c r="AH52" s="19"/>
      <c r="AO52" s="18"/>
      <c r="AP52" s="380"/>
      <c r="AQ52" s="381"/>
      <c r="AR52" s="381"/>
      <c r="AS52" s="381"/>
      <c r="AT52" s="381"/>
      <c r="AU52" s="381"/>
      <c r="AV52" s="381"/>
      <c r="AW52" s="381"/>
      <c r="AX52" s="381"/>
      <c r="AY52" s="381"/>
      <c r="AZ52" s="381"/>
      <c r="BA52" s="381"/>
      <c r="BB52" s="381"/>
      <c r="BC52" s="381"/>
      <c r="BD52" s="381"/>
      <c r="BE52" s="381"/>
      <c r="BF52" s="381"/>
      <c r="BG52" s="381"/>
      <c r="BH52" s="381"/>
      <c r="BI52" s="71"/>
    </row>
    <row r="53" spans="1:61" ht="12.75" customHeight="1" thickBot="1" x14ac:dyDescent="0.3">
      <c r="A53" s="449"/>
      <c r="B53" s="450"/>
      <c r="C53" s="450"/>
      <c r="D53" s="451"/>
      <c r="E53" s="455"/>
      <c r="F53" s="456"/>
      <c r="G53" s="456"/>
      <c r="H53" s="457"/>
      <c r="I53" s="459"/>
      <c r="J53" s="450"/>
      <c r="K53" s="450"/>
      <c r="L53" s="450"/>
      <c r="M53" s="460"/>
      <c r="N53" s="70"/>
      <c r="O53" s="20"/>
      <c r="P53" s="20"/>
      <c r="Q53" s="20"/>
      <c r="R53" s="20"/>
      <c r="S53" s="20"/>
      <c r="AH53" s="19"/>
      <c r="AO53" s="18"/>
      <c r="AP53" s="380"/>
      <c r="AQ53" s="381"/>
      <c r="AR53" s="381"/>
      <c r="AS53" s="381"/>
      <c r="AT53" s="381"/>
      <c r="AU53" s="381"/>
      <c r="AV53" s="381"/>
      <c r="AW53" s="381"/>
      <c r="AX53" s="381"/>
      <c r="AY53" s="381"/>
      <c r="AZ53" s="381"/>
      <c r="BA53" s="381"/>
      <c r="BB53" s="381"/>
      <c r="BC53" s="381"/>
      <c r="BD53" s="381"/>
      <c r="BE53" s="381"/>
      <c r="BF53" s="381"/>
      <c r="BG53" s="381"/>
      <c r="BH53" s="381"/>
      <c r="BI53" s="71"/>
    </row>
    <row r="54" spans="1:61" ht="12.75" customHeight="1" x14ac:dyDescent="0.25">
      <c r="A54" s="461"/>
      <c r="B54" s="461"/>
      <c r="C54" s="461"/>
      <c r="D54" s="461"/>
      <c r="E54" s="461"/>
      <c r="F54" s="461"/>
      <c r="G54" s="461"/>
      <c r="H54" s="461"/>
      <c r="I54" s="358"/>
      <c r="J54" s="462"/>
      <c r="K54" s="462"/>
      <c r="L54" s="462"/>
      <c r="M54" s="463"/>
      <c r="N54" s="73"/>
      <c r="O54" s="74"/>
      <c r="P54" s="74"/>
      <c r="Q54" s="74"/>
      <c r="R54" s="74"/>
      <c r="S54" s="74"/>
      <c r="AH54" s="19"/>
      <c r="AO54" s="18"/>
      <c r="AP54" s="380"/>
      <c r="AQ54" s="381"/>
      <c r="AR54" s="381"/>
      <c r="AS54" s="381"/>
      <c r="AT54" s="381"/>
      <c r="AU54" s="381"/>
      <c r="AV54" s="381"/>
      <c r="AW54" s="381"/>
      <c r="AX54" s="381"/>
      <c r="AY54" s="381"/>
      <c r="AZ54" s="381"/>
      <c r="BA54" s="381"/>
      <c r="BB54" s="381"/>
      <c r="BC54" s="381"/>
      <c r="BD54" s="381"/>
      <c r="BE54" s="381"/>
      <c r="BF54" s="381"/>
      <c r="BG54" s="381"/>
      <c r="BH54" s="381"/>
      <c r="BI54" s="71"/>
    </row>
    <row r="55" spans="1:61" ht="12.75" customHeight="1" thickBot="1" x14ac:dyDescent="0.3">
      <c r="A55" s="430"/>
      <c r="B55" s="430"/>
      <c r="C55" s="430"/>
      <c r="D55" s="430"/>
      <c r="E55" s="430"/>
      <c r="F55" s="430"/>
      <c r="G55" s="430"/>
      <c r="H55" s="430"/>
      <c r="I55" s="431"/>
      <c r="J55" s="432"/>
      <c r="K55" s="432"/>
      <c r="L55" s="432"/>
      <c r="M55" s="433"/>
      <c r="N55" s="73"/>
      <c r="O55" s="74"/>
      <c r="P55" s="74"/>
      <c r="Q55" s="74"/>
      <c r="R55" s="74"/>
      <c r="S55" s="74"/>
      <c r="AH55" s="19"/>
      <c r="AO55" s="18"/>
      <c r="AP55" s="382"/>
      <c r="AQ55" s="383"/>
      <c r="AR55" s="383"/>
      <c r="AS55" s="383"/>
      <c r="AT55" s="383"/>
      <c r="AU55" s="383"/>
      <c r="AV55" s="383"/>
      <c r="AW55" s="383"/>
      <c r="AX55" s="383"/>
      <c r="AY55" s="383"/>
      <c r="AZ55" s="383"/>
      <c r="BA55" s="383"/>
      <c r="BB55" s="383"/>
      <c r="BC55" s="383"/>
      <c r="BD55" s="383"/>
      <c r="BE55" s="383"/>
      <c r="BF55" s="383"/>
      <c r="BG55" s="383"/>
      <c r="BH55" s="383"/>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U54"/>
  <sheetViews>
    <sheetView showGridLines="0" zoomScale="125" workbookViewId="0">
      <selection activeCell="L24" sqref="L24"/>
    </sheetView>
  </sheetViews>
  <sheetFormatPr defaultRowHeight="12.75" x14ac:dyDescent="0.2"/>
  <cols>
    <col min="1" max="1" width="7" style="82" customWidth="1"/>
    <col min="2" max="2" width="6.7109375" style="82" customWidth="1"/>
    <col min="3" max="10" width="9.7109375" style="82" customWidth="1"/>
    <col min="11" max="11" width="3.140625" style="82" customWidth="1"/>
    <col min="12" max="15" width="8" style="82" customWidth="1"/>
    <col min="16" max="16384" width="9.140625" style="82"/>
  </cols>
  <sheetData>
    <row r="1" spans="1:21" ht="32.25" customHeight="1" thickBot="1" x14ac:dyDescent="0.25">
      <c r="A1" s="540" t="s">
        <v>221</v>
      </c>
      <c r="B1" s="541"/>
      <c r="C1" s="541"/>
      <c r="D1" s="541"/>
      <c r="E1" s="541"/>
      <c r="F1" s="541"/>
      <c r="G1" s="541"/>
      <c r="H1" s="541"/>
      <c r="I1" s="541"/>
      <c r="J1" s="541"/>
    </row>
    <row r="2" spans="1:21" ht="18" customHeight="1" x14ac:dyDescent="0.25">
      <c r="A2" s="469" t="s">
        <v>128</v>
      </c>
      <c r="B2" s="470"/>
      <c r="C2" s="470"/>
      <c r="D2" s="470"/>
      <c r="E2" s="470"/>
      <c r="F2" s="470"/>
      <c r="G2" s="470"/>
      <c r="H2" s="470"/>
      <c r="I2" s="470"/>
      <c r="J2" s="471"/>
      <c r="L2" s="472" t="s">
        <v>129</v>
      </c>
      <c r="M2" s="473"/>
      <c r="N2" s="473"/>
      <c r="O2" s="474"/>
    </row>
    <row r="3" spans="1:21" ht="17.100000000000001" customHeight="1" x14ac:dyDescent="0.25">
      <c r="A3" s="83" t="s">
        <v>130</v>
      </c>
      <c r="B3" s="481"/>
      <c r="C3" s="481"/>
      <c r="D3" s="481"/>
      <c r="E3" s="481"/>
      <c r="F3" s="84" t="s">
        <v>35</v>
      </c>
      <c r="G3" s="481"/>
      <c r="H3" s="481"/>
      <c r="I3" s="481"/>
      <c r="J3" s="482"/>
      <c r="L3" s="475"/>
      <c r="M3" s="476"/>
      <c r="N3" s="476"/>
      <c r="O3" s="477"/>
    </row>
    <row r="4" spans="1:21" ht="17.100000000000001" customHeight="1" x14ac:dyDescent="0.25">
      <c r="A4" s="85" t="s">
        <v>131</v>
      </c>
      <c r="B4" s="481"/>
      <c r="C4" s="481"/>
      <c r="D4" s="481"/>
      <c r="E4" s="86"/>
      <c r="F4" s="84" t="s">
        <v>132</v>
      </c>
      <c r="G4" s="132"/>
      <c r="H4" s="87"/>
      <c r="I4" s="84" t="s">
        <v>133</v>
      </c>
      <c r="J4" s="133"/>
      <c r="L4" s="475"/>
      <c r="M4" s="476"/>
      <c r="N4" s="476"/>
      <c r="O4" s="477"/>
    </row>
    <row r="5" spans="1:21" ht="17.100000000000001" customHeight="1" thickBot="1" x14ac:dyDescent="0.3">
      <c r="A5" s="88" t="s">
        <v>134</v>
      </c>
      <c r="B5" s="89"/>
      <c r="C5" s="483"/>
      <c r="D5" s="483"/>
      <c r="E5" s="483"/>
      <c r="F5" s="483"/>
      <c r="G5" s="483"/>
      <c r="H5" s="483"/>
      <c r="I5" s="90" t="s">
        <v>43</v>
      </c>
      <c r="J5" s="91"/>
      <c r="L5" s="478"/>
      <c r="M5" s="479"/>
      <c r="N5" s="479"/>
      <c r="O5" s="480"/>
    </row>
    <row r="6" spans="1:21" ht="15" customHeight="1" thickTop="1" x14ac:dyDescent="0.2">
      <c r="A6" s="484" t="s">
        <v>135</v>
      </c>
      <c r="B6" s="485"/>
      <c r="C6" s="485"/>
      <c r="D6" s="485"/>
      <c r="E6" s="485"/>
      <c r="F6" s="485"/>
      <c r="G6" s="485"/>
      <c r="H6" s="485"/>
      <c r="I6" s="485"/>
      <c r="J6" s="486"/>
    </row>
    <row r="7" spans="1:21" ht="15.95" customHeight="1" x14ac:dyDescent="0.25">
      <c r="A7" s="487" t="s">
        <v>136</v>
      </c>
      <c r="B7" s="488"/>
      <c r="C7" s="488"/>
      <c r="D7" s="488"/>
      <c r="E7" s="488"/>
      <c r="F7" s="488"/>
      <c r="G7" s="489"/>
      <c r="H7" s="92" t="s">
        <v>137</v>
      </c>
      <c r="I7" s="490" t="s">
        <v>138</v>
      </c>
      <c r="J7" s="491"/>
      <c r="L7" s="93"/>
      <c r="M7" s="94"/>
      <c r="N7" s="94"/>
      <c r="O7" s="94"/>
      <c r="P7" s="94"/>
      <c r="Q7" s="94"/>
      <c r="R7" s="94"/>
      <c r="S7" s="94"/>
      <c r="T7" s="94"/>
      <c r="U7" s="94"/>
    </row>
    <row r="8" spans="1:21" ht="15.95" customHeight="1" x14ac:dyDescent="0.25">
      <c r="A8" s="464" t="s">
        <v>139</v>
      </c>
      <c r="B8" s="465"/>
      <c r="C8" s="465"/>
      <c r="D8" s="465"/>
      <c r="E8" s="465"/>
      <c r="F8" s="465"/>
      <c r="G8" s="466"/>
      <c r="H8" s="95" t="s">
        <v>140</v>
      </c>
      <c r="I8" s="467" t="s">
        <v>141</v>
      </c>
      <c r="J8" s="468"/>
      <c r="L8" s="93"/>
      <c r="M8" s="94"/>
      <c r="N8" s="94"/>
      <c r="O8" s="94"/>
      <c r="P8" s="94"/>
      <c r="Q8" s="94"/>
      <c r="R8" s="94"/>
      <c r="S8" s="94"/>
      <c r="T8" s="94"/>
      <c r="U8" s="94"/>
    </row>
    <row r="9" spans="1:21" ht="15.95" customHeight="1" x14ac:dyDescent="0.3">
      <c r="A9" s="464" t="s">
        <v>142</v>
      </c>
      <c r="B9" s="465"/>
      <c r="C9" s="465"/>
      <c r="D9" s="465"/>
      <c r="E9" s="465"/>
      <c r="F9" s="465"/>
      <c r="G9" s="466"/>
      <c r="H9" s="95" t="s">
        <v>140</v>
      </c>
      <c r="I9" s="467" t="s">
        <v>141</v>
      </c>
      <c r="J9" s="468"/>
      <c r="L9" s="93"/>
      <c r="M9" s="94"/>
      <c r="N9" s="94"/>
      <c r="O9" s="94"/>
      <c r="P9" s="94"/>
      <c r="Q9" s="94"/>
      <c r="R9" s="94"/>
      <c r="S9" s="94"/>
      <c r="T9" s="94"/>
      <c r="U9" s="94"/>
    </row>
    <row r="10" spans="1:21" ht="15.95" customHeight="1" x14ac:dyDescent="0.3">
      <c r="A10" s="464" t="s">
        <v>143</v>
      </c>
      <c r="B10" s="465"/>
      <c r="C10" s="465"/>
      <c r="D10" s="465"/>
      <c r="E10" s="465"/>
      <c r="F10" s="465"/>
      <c r="G10" s="466"/>
      <c r="H10" s="95" t="s">
        <v>140</v>
      </c>
      <c r="I10" s="467" t="s">
        <v>141</v>
      </c>
      <c r="J10" s="468"/>
      <c r="L10" s="93"/>
      <c r="M10" s="94"/>
      <c r="N10" s="94"/>
      <c r="O10" s="94"/>
      <c r="P10" s="94"/>
      <c r="Q10" s="94"/>
      <c r="R10" s="94"/>
      <c r="S10" s="94"/>
      <c r="T10" s="94"/>
      <c r="U10" s="94"/>
    </row>
    <row r="11" spans="1:21" ht="15.95" customHeight="1" x14ac:dyDescent="0.3">
      <c r="A11" s="464" t="s">
        <v>144</v>
      </c>
      <c r="B11" s="465"/>
      <c r="C11" s="465"/>
      <c r="D11" s="465"/>
      <c r="E11" s="465"/>
      <c r="F11" s="465"/>
      <c r="G11" s="466"/>
      <c r="H11" s="95" t="s">
        <v>145</v>
      </c>
      <c r="I11" s="467" t="s">
        <v>146</v>
      </c>
      <c r="J11" s="468"/>
      <c r="L11" s="93"/>
      <c r="M11" s="94"/>
      <c r="N11" s="94"/>
      <c r="O11" s="94"/>
      <c r="P11" s="94"/>
      <c r="Q11" s="94"/>
      <c r="R11" s="94"/>
      <c r="S11" s="94"/>
      <c r="T11" s="94"/>
      <c r="U11" s="94"/>
    </row>
    <row r="12" spans="1:21" ht="15.95" customHeight="1" x14ac:dyDescent="0.25">
      <c r="A12" s="464" t="s">
        <v>147</v>
      </c>
      <c r="B12" s="465"/>
      <c r="C12" s="465"/>
      <c r="D12" s="465"/>
      <c r="E12" s="465"/>
      <c r="F12" s="465"/>
      <c r="G12" s="466"/>
      <c r="H12" s="95" t="s">
        <v>145</v>
      </c>
      <c r="I12" s="467" t="s">
        <v>146</v>
      </c>
      <c r="J12" s="468"/>
      <c r="L12" s="93"/>
      <c r="M12" s="94"/>
      <c r="N12" s="94"/>
      <c r="O12" s="94"/>
      <c r="P12" s="94"/>
      <c r="Q12" s="94"/>
      <c r="R12" s="94"/>
      <c r="S12" s="94"/>
      <c r="T12" s="94"/>
      <c r="U12" s="94"/>
    </row>
    <row r="13" spans="1:21" ht="15.95" customHeight="1" thickBot="1" x14ac:dyDescent="0.3">
      <c r="A13" s="492" t="s">
        <v>148</v>
      </c>
      <c r="B13" s="493"/>
      <c r="C13" s="493"/>
      <c r="D13" s="493"/>
      <c r="E13" s="493"/>
      <c r="F13" s="493"/>
      <c r="G13" s="494"/>
      <c r="H13" s="96" t="s">
        <v>149</v>
      </c>
      <c r="I13" s="495" t="s">
        <v>150</v>
      </c>
      <c r="J13" s="496"/>
      <c r="L13" s="93"/>
      <c r="M13" s="94"/>
      <c r="N13" s="94"/>
      <c r="O13" s="94"/>
      <c r="P13" s="94"/>
      <c r="Q13" s="94"/>
      <c r="R13" s="94"/>
      <c r="S13" s="94"/>
      <c r="T13" s="94"/>
      <c r="U13" s="94"/>
    </row>
    <row r="14" spans="1:21" ht="12.75" customHeight="1" thickTop="1" x14ac:dyDescent="0.2">
      <c r="A14" s="497" t="s">
        <v>151</v>
      </c>
      <c r="B14" s="500">
        <v>-1</v>
      </c>
      <c r="C14" s="503" t="s">
        <v>152</v>
      </c>
      <c r="D14" s="504"/>
      <c r="E14" s="504"/>
      <c r="F14" s="504"/>
      <c r="G14" s="504"/>
      <c r="H14" s="505" t="s">
        <v>153</v>
      </c>
      <c r="I14" s="505"/>
      <c r="J14" s="506"/>
    </row>
    <row r="15" spans="1:21" ht="12.75" customHeight="1" x14ac:dyDescent="0.2">
      <c r="A15" s="498"/>
      <c r="B15" s="501"/>
      <c r="C15" s="507" t="s">
        <v>154</v>
      </c>
      <c r="D15" s="508"/>
      <c r="E15" s="508"/>
      <c r="F15" s="508"/>
      <c r="G15" s="508"/>
      <c r="H15" s="508"/>
      <c r="I15" s="509" t="s">
        <v>155</v>
      </c>
      <c r="J15" s="510"/>
    </row>
    <row r="16" spans="1:21" ht="13.5" customHeight="1" thickBot="1" x14ac:dyDescent="0.25">
      <c r="A16" s="499"/>
      <c r="B16" s="502"/>
      <c r="C16" s="511" t="s">
        <v>156</v>
      </c>
      <c r="D16" s="512"/>
      <c r="E16" s="512"/>
      <c r="F16" s="512"/>
      <c r="G16" s="512"/>
      <c r="H16" s="512"/>
      <c r="I16" s="513" t="s">
        <v>157</v>
      </c>
      <c r="J16" s="514"/>
    </row>
    <row r="17" spans="1:10" ht="13.5" customHeight="1" thickTop="1" x14ac:dyDescent="0.2">
      <c r="A17" s="522" t="s">
        <v>158</v>
      </c>
      <c r="B17" s="500">
        <v>-2</v>
      </c>
      <c r="C17" s="515" t="s">
        <v>159</v>
      </c>
      <c r="D17" s="515" t="s">
        <v>160</v>
      </c>
      <c r="E17" s="519" t="s">
        <v>161</v>
      </c>
      <c r="F17" s="515" t="s">
        <v>162</v>
      </c>
      <c r="G17" s="97"/>
      <c r="H17" s="97"/>
      <c r="I17" s="97"/>
      <c r="J17" s="98"/>
    </row>
    <row r="18" spans="1:10" ht="12.75" customHeight="1" x14ac:dyDescent="0.2">
      <c r="A18" s="523"/>
      <c r="B18" s="501"/>
      <c r="C18" s="516"/>
      <c r="D18" s="516"/>
      <c r="E18" s="520"/>
      <c r="F18" s="516"/>
      <c r="G18" s="97"/>
      <c r="H18" s="97"/>
      <c r="I18" s="97"/>
      <c r="J18" s="98"/>
    </row>
    <row r="19" spans="1:10" ht="13.5" customHeight="1" thickBot="1" x14ac:dyDescent="0.25">
      <c r="A19" s="523"/>
      <c r="B19" s="501"/>
      <c r="C19" s="518"/>
      <c r="D19" s="518"/>
      <c r="E19" s="521"/>
      <c r="F19" s="517"/>
      <c r="G19" s="97"/>
      <c r="H19" s="97"/>
      <c r="I19" s="97"/>
      <c r="J19" s="98"/>
    </row>
    <row r="20" spans="1:10" ht="17.100000000000001" customHeight="1" thickTop="1" thickBot="1" x14ac:dyDescent="0.25">
      <c r="A20" s="523"/>
      <c r="B20" s="502"/>
      <c r="C20" s="134"/>
      <c r="D20" s="134"/>
      <c r="E20" s="137" t="str">
        <f>IF(D20=0,"",C20/D20)</f>
        <v/>
      </c>
      <c r="F20" s="138" t="str">
        <f>IF(D20=0,"",IF($E$20&lt;=1.5,"Extreme",IF($E$20&lt;=1.8,"Very High",IF($E$20&lt;=2,"High",IF($E$20&lt;=2.2,"Moderate",IF($E$20&lt;=3,"Low",IF($E$20&gt;3,"Very Low")))))))</f>
        <v/>
      </c>
      <c r="G20" s="97"/>
      <c r="H20" s="97"/>
      <c r="I20" s="97"/>
      <c r="J20" s="98"/>
    </row>
    <row r="21" spans="1:10" ht="14.25" customHeight="1" thickTop="1" thickBot="1" x14ac:dyDescent="0.25">
      <c r="A21" s="523"/>
      <c r="B21" s="500">
        <v>-3</v>
      </c>
      <c r="C21" s="515" t="s">
        <v>163</v>
      </c>
      <c r="D21" s="515" t="s">
        <v>164</v>
      </c>
      <c r="E21" s="519" t="s">
        <v>165</v>
      </c>
      <c r="F21" s="515" t="s">
        <v>162</v>
      </c>
      <c r="G21" s="97"/>
      <c r="H21" s="99" t="s">
        <v>166</v>
      </c>
      <c r="I21" s="136"/>
      <c r="J21" s="98"/>
    </row>
    <row r="22" spans="1:10" ht="12.75" customHeight="1" x14ac:dyDescent="0.2">
      <c r="A22" s="523"/>
      <c r="B22" s="501"/>
      <c r="C22" s="516"/>
      <c r="D22" s="516"/>
      <c r="E22" s="520"/>
      <c r="F22" s="516"/>
      <c r="G22" s="97"/>
      <c r="H22" s="525" t="s">
        <v>167</v>
      </c>
      <c r="I22" s="526"/>
      <c r="J22" s="98"/>
    </row>
    <row r="23" spans="1:10" ht="13.5" customHeight="1" thickBot="1" x14ac:dyDescent="0.25">
      <c r="A23" s="523"/>
      <c r="B23" s="501"/>
      <c r="C23" s="518"/>
      <c r="D23" s="518"/>
      <c r="E23" s="521"/>
      <c r="F23" s="517"/>
      <c r="G23" s="97"/>
      <c r="H23" s="527" t="s">
        <v>168</v>
      </c>
      <c r="I23" s="528"/>
      <c r="J23" s="98"/>
    </row>
    <row r="24" spans="1:10" ht="17.100000000000001" customHeight="1" thickTop="1" thickBot="1" x14ac:dyDescent="0.3">
      <c r="A24" s="523"/>
      <c r="B24" s="502"/>
      <c r="C24" s="135"/>
      <c r="D24" s="135"/>
      <c r="E24" s="139" t="str">
        <f>IF(D24=0,"",C24/D24)</f>
        <v/>
      </c>
      <c r="F24" s="140" t="str">
        <f>IF(D24=0,"",IF($E$24&lt;=1.5,"Extreme",IF($E$24&lt;=1.8,"Very High",IF($E$24&lt;=2,"High",IF($E$24&lt;=2.2,"Moderate",IF($E$24&lt;=3,"Low",IF($E$24&gt;3,"Very Low")))))))</f>
        <v/>
      </c>
      <c r="G24" s="97"/>
      <c r="H24" s="529"/>
      <c r="I24" s="530"/>
      <c r="J24" s="98"/>
    </row>
    <row r="25" spans="1:10" ht="13.5" customHeight="1" thickTop="1" x14ac:dyDescent="0.2">
      <c r="A25" s="523"/>
      <c r="B25" s="500">
        <v>-4</v>
      </c>
      <c r="C25" s="515" t="s">
        <v>163</v>
      </c>
      <c r="D25" s="515" t="s">
        <v>169</v>
      </c>
      <c r="E25" s="519" t="s">
        <v>170</v>
      </c>
      <c r="F25" s="515" t="s">
        <v>162</v>
      </c>
      <c r="G25" s="97"/>
      <c r="H25" s="100"/>
      <c r="I25" s="100"/>
      <c r="J25" s="98"/>
    </row>
    <row r="26" spans="1:10" ht="12.75" customHeight="1" x14ac:dyDescent="0.2">
      <c r="A26" s="523"/>
      <c r="B26" s="501"/>
      <c r="C26" s="516"/>
      <c r="D26" s="516"/>
      <c r="E26" s="520"/>
      <c r="F26" s="516"/>
      <c r="G26" s="97"/>
      <c r="H26" s="97"/>
      <c r="I26" s="97"/>
      <c r="J26" s="98"/>
    </row>
    <row r="27" spans="1:10" ht="13.5" customHeight="1" thickBot="1" x14ac:dyDescent="0.25">
      <c r="A27" s="523"/>
      <c r="B27" s="501"/>
      <c r="C27" s="518"/>
      <c r="D27" s="518"/>
      <c r="E27" s="521"/>
      <c r="F27" s="517"/>
      <c r="G27" s="97"/>
      <c r="H27" s="97"/>
      <c r="I27" s="97"/>
      <c r="J27" s="98"/>
    </row>
    <row r="28" spans="1:10" ht="17.100000000000001" customHeight="1" thickTop="1" thickBot="1" x14ac:dyDescent="0.25">
      <c r="A28" s="524"/>
      <c r="B28" s="502"/>
      <c r="C28" s="134"/>
      <c r="D28" s="134"/>
      <c r="E28" s="139" t="str">
        <f>IF(D28=0,"",C28/D28)</f>
        <v/>
      </c>
      <c r="F28" s="140" t="str">
        <f>IF(D28=0,"",IF(E28&gt;1.2,"Extreme",IF(E28&gt;=1.01,"Very High",IF(E28&gt;=0.81,"High",IF(E28&gt;=0.61,"Moderate",IF(E28&gt;=0.41,"Low",IF(E28&lt;0.4,"Very Low")))))))</f>
        <v/>
      </c>
      <c r="G28" s="97"/>
      <c r="H28" s="97"/>
      <c r="I28" s="97"/>
      <c r="J28" s="98"/>
    </row>
    <row r="29" spans="1:10" ht="13.5" customHeight="1" thickTop="1" x14ac:dyDescent="0.2">
      <c r="A29" s="522" t="s">
        <v>171</v>
      </c>
      <c r="B29" s="500">
        <v>-5</v>
      </c>
      <c r="C29" s="515" t="s">
        <v>172</v>
      </c>
      <c r="D29" s="515" t="s">
        <v>173</v>
      </c>
      <c r="E29" s="519" t="s">
        <v>174</v>
      </c>
      <c r="F29" s="515" t="s">
        <v>162</v>
      </c>
      <c r="G29" s="97"/>
      <c r="H29" s="97"/>
      <c r="I29" s="97"/>
      <c r="J29" s="98"/>
    </row>
    <row r="30" spans="1:10" ht="12.75" customHeight="1" x14ac:dyDescent="0.2">
      <c r="A30" s="523"/>
      <c r="B30" s="501"/>
      <c r="C30" s="516"/>
      <c r="D30" s="516"/>
      <c r="E30" s="520"/>
      <c r="F30" s="516"/>
      <c r="G30" s="97"/>
      <c r="H30" s="97"/>
      <c r="I30" s="97"/>
      <c r="J30" s="98"/>
    </row>
    <row r="31" spans="1:10" ht="13.5" customHeight="1" thickBot="1" x14ac:dyDescent="0.25">
      <c r="A31" s="523"/>
      <c r="B31" s="501"/>
      <c r="C31" s="518"/>
      <c r="D31" s="518"/>
      <c r="E31" s="521"/>
      <c r="F31" s="517"/>
      <c r="G31" s="97"/>
      <c r="H31" s="97"/>
      <c r="I31" s="97"/>
      <c r="J31" s="98"/>
    </row>
    <row r="32" spans="1:10" ht="17.100000000000001" customHeight="1" thickTop="1" thickBot="1" x14ac:dyDescent="0.25">
      <c r="A32" s="523"/>
      <c r="B32" s="502"/>
      <c r="C32" s="134"/>
      <c r="D32" s="134"/>
      <c r="E32" s="137" t="str">
        <f>IF(D32=0,"",C32/D32)</f>
        <v/>
      </c>
      <c r="F32" s="140" t="str">
        <f>IF(D32=0,"",IF(E32&gt;3,"Extreme",IF(E32&gt;=2.51,"Very High",IF(E32&gt;=1.81,"High",IF(E32&gt;=1.51,"Moderate",IF(E32&gt;=1,"Low",IF(E32&lt;1,"Very Low")))))))</f>
        <v/>
      </c>
      <c r="G32" s="97"/>
      <c r="H32" s="97"/>
      <c r="I32" s="97"/>
      <c r="J32" s="98"/>
    </row>
    <row r="33" spans="1:10" ht="3.95" customHeight="1" thickTop="1" x14ac:dyDescent="0.2">
      <c r="A33" s="523"/>
      <c r="B33" s="500">
        <v>-6</v>
      </c>
      <c r="C33" s="515" t="s">
        <v>172</v>
      </c>
      <c r="D33" s="515" t="s">
        <v>175</v>
      </c>
      <c r="E33" s="515" t="s">
        <v>176</v>
      </c>
      <c r="F33" s="515" t="s">
        <v>173</v>
      </c>
      <c r="G33" s="531" t="s">
        <v>164</v>
      </c>
      <c r="H33" s="531" t="s">
        <v>177</v>
      </c>
      <c r="I33" s="531" t="s">
        <v>178</v>
      </c>
      <c r="J33" s="531" t="s">
        <v>179</v>
      </c>
    </row>
    <row r="34" spans="1:10" ht="15.95" customHeight="1" x14ac:dyDescent="0.2">
      <c r="A34" s="523"/>
      <c r="B34" s="501"/>
      <c r="C34" s="516"/>
      <c r="D34" s="516"/>
      <c r="E34" s="516"/>
      <c r="F34" s="516"/>
      <c r="G34" s="516"/>
      <c r="H34" s="516"/>
      <c r="I34" s="516"/>
      <c r="J34" s="516"/>
    </row>
    <row r="35" spans="1:10" ht="15.95" customHeight="1" x14ac:dyDescent="0.2">
      <c r="A35" s="523"/>
      <c r="B35" s="501"/>
      <c r="C35" s="516"/>
      <c r="D35" s="516"/>
      <c r="E35" s="516"/>
      <c r="F35" s="516"/>
      <c r="G35" s="516"/>
      <c r="H35" s="516"/>
      <c r="I35" s="516"/>
      <c r="J35" s="516"/>
    </row>
    <row r="36" spans="1:10" ht="15.95" customHeight="1" thickBot="1" x14ac:dyDescent="0.25">
      <c r="A36" s="523"/>
      <c r="B36" s="501"/>
      <c r="C36" s="518"/>
      <c r="D36" s="518"/>
      <c r="E36" s="518"/>
      <c r="F36" s="518"/>
      <c r="G36" s="518"/>
      <c r="H36" s="518"/>
      <c r="I36" s="518"/>
      <c r="J36" s="517"/>
    </row>
    <row r="37" spans="1:10" ht="17.100000000000001" customHeight="1" thickTop="1" thickBot="1" x14ac:dyDescent="0.25">
      <c r="A37" s="524"/>
      <c r="B37" s="502"/>
      <c r="C37" s="134"/>
      <c r="D37" s="134"/>
      <c r="E37" s="134"/>
      <c r="F37" s="134"/>
      <c r="G37" s="134"/>
      <c r="H37" s="134"/>
      <c r="I37" s="137" t="str">
        <f>IF(H37=0,"",E37/H37)</f>
        <v/>
      </c>
      <c r="J37" s="140" t="str">
        <f>IF(H37=0,"",IF(I37&gt;1.6,"Extreme",IF(I37&gt;=1.2,"Very High",IF(I37&gt;=1.15,"High",IF(I37&gt;=1.06,"Moderate",IF(I37&gt;=0.8,"Low",IF(I37&lt;0.8,"Very Low")))))))</f>
        <v/>
      </c>
    </row>
    <row r="38" spans="1:10" ht="13.5" customHeight="1" thickTop="1" x14ac:dyDescent="0.2">
      <c r="A38" s="522" t="s">
        <v>180</v>
      </c>
      <c r="B38" s="500">
        <v>-7</v>
      </c>
      <c r="C38" s="532" t="s">
        <v>181</v>
      </c>
      <c r="D38" s="533"/>
      <c r="E38" s="515" t="s">
        <v>162</v>
      </c>
      <c r="F38" s="101"/>
      <c r="G38" s="97"/>
      <c r="H38" s="97"/>
      <c r="I38" s="97"/>
      <c r="J38" s="98"/>
    </row>
    <row r="39" spans="1:10" ht="12.75" customHeight="1" x14ac:dyDescent="0.2">
      <c r="A39" s="523"/>
      <c r="B39" s="501"/>
      <c r="C39" s="534"/>
      <c r="D39" s="535"/>
      <c r="E39" s="516"/>
      <c r="F39" s="101"/>
      <c r="G39" s="97"/>
      <c r="H39" s="97"/>
      <c r="I39" s="97"/>
      <c r="J39" s="98"/>
    </row>
    <row r="40" spans="1:10" ht="13.5" customHeight="1" thickBot="1" x14ac:dyDescent="0.25">
      <c r="A40" s="523"/>
      <c r="B40" s="501"/>
      <c r="C40" s="536"/>
      <c r="D40" s="537"/>
      <c r="E40" s="517"/>
      <c r="F40" s="101"/>
      <c r="G40" s="97"/>
      <c r="H40" s="97"/>
      <c r="I40" s="97"/>
      <c r="J40" s="98"/>
    </row>
    <row r="41" spans="1:10" ht="17.100000000000001" customHeight="1" thickTop="1" thickBot="1" x14ac:dyDescent="0.25">
      <c r="A41" s="524"/>
      <c r="B41" s="502"/>
      <c r="C41" s="538"/>
      <c r="D41" s="539"/>
      <c r="E41" s="140" t="str">
        <f>IF(C41=0,"",IF(C41&gt;2.4,"Extreme",IF(C41&gt;=2.01,"Very High",IF(C41&gt;=1.61,"High",IF(C41&gt;=1.01,"Moderate",IF(C41&gt;=0.5,"Low",IF(C41&lt;0.5,"Very Low")))))))</f>
        <v/>
      </c>
      <c r="F41" s="102"/>
      <c r="G41" s="97"/>
      <c r="H41" s="97"/>
      <c r="I41" s="97"/>
      <c r="J41" s="98"/>
    </row>
    <row r="42" spans="1:10" ht="6.75" customHeight="1" thickTop="1" thickBot="1" x14ac:dyDescent="0.25">
      <c r="A42" s="103"/>
      <c r="B42" s="104"/>
      <c r="C42" s="105"/>
      <c r="D42" s="105"/>
      <c r="E42" s="105"/>
      <c r="F42" s="106"/>
      <c r="G42" s="97"/>
      <c r="H42" s="97"/>
      <c r="I42" s="97"/>
      <c r="J42" s="98"/>
    </row>
    <row r="43" spans="1:10" ht="15.75" thickTop="1" x14ac:dyDescent="0.25">
      <c r="A43" s="553" t="s">
        <v>182</v>
      </c>
      <c r="B43" s="554"/>
      <c r="C43" s="554"/>
      <c r="D43" s="554"/>
      <c r="E43" s="554"/>
      <c r="F43" s="554"/>
      <c r="G43" s="554"/>
      <c r="H43" s="554"/>
      <c r="I43" s="554"/>
      <c r="J43" s="555"/>
    </row>
    <row r="44" spans="1:10" ht="12.75" customHeight="1" x14ac:dyDescent="0.2">
      <c r="A44" s="556" t="s">
        <v>183</v>
      </c>
      <c r="B44" s="557"/>
      <c r="C44" s="558"/>
      <c r="D44" s="562" t="s">
        <v>184</v>
      </c>
      <c r="E44" s="563"/>
      <c r="F44" s="563"/>
      <c r="G44" s="563"/>
      <c r="H44" s="563"/>
      <c r="I44" s="563"/>
      <c r="J44" s="564"/>
    </row>
    <row r="45" spans="1:10" x14ac:dyDescent="0.2">
      <c r="A45" s="559"/>
      <c r="B45" s="560"/>
      <c r="C45" s="561"/>
      <c r="D45" s="107">
        <v>-1</v>
      </c>
      <c r="E45" s="108">
        <v>-2</v>
      </c>
      <c r="F45" s="108">
        <v>-3</v>
      </c>
      <c r="G45" s="108">
        <v>-4</v>
      </c>
      <c r="H45" s="108">
        <v>-5</v>
      </c>
      <c r="I45" s="108">
        <v>-6</v>
      </c>
      <c r="J45" s="108">
        <v>-7</v>
      </c>
    </row>
    <row r="46" spans="1:10" ht="15" customHeight="1" x14ac:dyDescent="0.2">
      <c r="A46" s="565" t="s">
        <v>37</v>
      </c>
      <c r="B46" s="566"/>
      <c r="C46" s="567"/>
      <c r="D46" s="109" t="s">
        <v>185</v>
      </c>
      <c r="E46" s="110" t="s">
        <v>186</v>
      </c>
      <c r="F46" s="110" t="s">
        <v>187</v>
      </c>
      <c r="G46" s="110" t="s">
        <v>188</v>
      </c>
      <c r="H46" s="110" t="s">
        <v>189</v>
      </c>
      <c r="I46" s="110" t="s">
        <v>190</v>
      </c>
      <c r="J46" s="111" t="s">
        <v>191</v>
      </c>
    </row>
    <row r="47" spans="1:10" ht="15" customHeight="1" x14ac:dyDescent="0.2">
      <c r="A47" s="542" t="s">
        <v>38</v>
      </c>
      <c r="B47" s="543"/>
      <c r="C47" s="544"/>
      <c r="D47" s="112" t="s">
        <v>185</v>
      </c>
      <c r="E47" s="113" t="s">
        <v>192</v>
      </c>
      <c r="F47" s="113" t="s">
        <v>193</v>
      </c>
      <c r="G47" s="113" t="s">
        <v>194</v>
      </c>
      <c r="H47" s="113" t="s">
        <v>195</v>
      </c>
      <c r="I47" s="113" t="s">
        <v>196</v>
      </c>
      <c r="J47" s="114" t="s">
        <v>197</v>
      </c>
    </row>
    <row r="48" spans="1:10" ht="15" customHeight="1" x14ac:dyDescent="0.2">
      <c r="A48" s="542" t="s">
        <v>39</v>
      </c>
      <c r="B48" s="543"/>
      <c r="C48" s="544"/>
      <c r="D48" s="112" t="s">
        <v>185</v>
      </c>
      <c r="E48" s="113" t="s">
        <v>198</v>
      </c>
      <c r="F48" s="113" t="s">
        <v>194</v>
      </c>
      <c r="G48" s="113" t="s">
        <v>199</v>
      </c>
      <c r="H48" s="113" t="s">
        <v>200</v>
      </c>
      <c r="I48" s="113" t="s">
        <v>201</v>
      </c>
      <c r="J48" s="114" t="s">
        <v>202</v>
      </c>
    </row>
    <row r="49" spans="1:10" ht="15" customHeight="1" x14ac:dyDescent="0.2">
      <c r="A49" s="542" t="s">
        <v>40</v>
      </c>
      <c r="B49" s="543"/>
      <c r="C49" s="544"/>
      <c r="D49" s="115" t="s">
        <v>203</v>
      </c>
      <c r="E49" s="113" t="s">
        <v>204</v>
      </c>
      <c r="F49" s="113" t="s">
        <v>199</v>
      </c>
      <c r="G49" s="113" t="s">
        <v>205</v>
      </c>
      <c r="H49" s="113" t="s">
        <v>206</v>
      </c>
      <c r="I49" s="113" t="s">
        <v>207</v>
      </c>
      <c r="J49" s="114" t="s">
        <v>208</v>
      </c>
    </row>
    <row r="50" spans="1:10" ht="15" customHeight="1" x14ac:dyDescent="0.2">
      <c r="A50" s="542" t="s">
        <v>41</v>
      </c>
      <c r="B50" s="543"/>
      <c r="C50" s="544"/>
      <c r="D50" s="116">
        <v>-1</v>
      </c>
      <c r="E50" s="113" t="s">
        <v>209</v>
      </c>
      <c r="F50" s="113" t="s">
        <v>205</v>
      </c>
      <c r="G50" s="113" t="s">
        <v>210</v>
      </c>
      <c r="H50" s="113" t="s">
        <v>211</v>
      </c>
      <c r="I50" s="113" t="s">
        <v>212</v>
      </c>
      <c r="J50" s="114" t="s">
        <v>213</v>
      </c>
    </row>
    <row r="51" spans="1:10" ht="15" customHeight="1" x14ac:dyDescent="0.2">
      <c r="A51" s="545" t="s">
        <v>42</v>
      </c>
      <c r="B51" s="546"/>
      <c r="C51" s="547"/>
      <c r="D51" s="117" t="s">
        <v>214</v>
      </c>
      <c r="E51" s="118" t="s">
        <v>215</v>
      </c>
      <c r="F51" s="118" t="s">
        <v>216</v>
      </c>
      <c r="G51" s="118" t="s">
        <v>217</v>
      </c>
      <c r="H51" s="118" t="s">
        <v>186</v>
      </c>
      <c r="I51" s="118" t="s">
        <v>218</v>
      </c>
      <c r="J51" s="119" t="s">
        <v>219</v>
      </c>
    </row>
    <row r="52" spans="1:10" ht="24.75" customHeight="1" thickBot="1" x14ac:dyDescent="0.25">
      <c r="A52" s="120"/>
      <c r="B52" s="120"/>
      <c r="C52" s="120"/>
      <c r="D52" s="548" t="s">
        <v>220</v>
      </c>
      <c r="E52" s="549"/>
      <c r="F52" s="549"/>
      <c r="G52" s="549"/>
      <c r="H52" s="550"/>
      <c r="I52" s="551" t="str">
        <f>IF(ISNUMBER(C20),F20,IF(ISNUMBER(C24),F24,IF(ISNUMBER(I21),H24,IF(ISNUMBER(C28),F28,IF(ISNUMBER(C32),F32,IF(ISNUMBER(C37),J37,IF(ISNUMBER(C41),E41," ")))))))</f>
        <v xml:space="preserve"> </v>
      </c>
      <c r="J52" s="552"/>
    </row>
    <row r="53" spans="1:10" x14ac:dyDescent="0.2">
      <c r="A53" s="121"/>
      <c r="B53" s="121"/>
      <c r="C53" s="121"/>
      <c r="D53" s="121"/>
      <c r="E53" s="121"/>
      <c r="F53" s="121"/>
      <c r="G53" s="121"/>
      <c r="H53" s="121"/>
      <c r="I53" s="121"/>
      <c r="J53" s="121"/>
    </row>
    <row r="54" spans="1:10" x14ac:dyDescent="0.2">
      <c r="A54" s="121"/>
      <c r="B54" s="121"/>
      <c r="C54" s="121"/>
      <c r="D54" s="121"/>
      <c r="E54" s="121"/>
      <c r="F54" s="121"/>
      <c r="G54" s="121"/>
      <c r="H54" s="121"/>
      <c r="I54" s="121"/>
      <c r="J54" s="121"/>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55"/>
  <sheetViews>
    <sheetView workbookViewId="0">
      <selection sqref="A1:BH1"/>
    </sheetView>
  </sheetViews>
  <sheetFormatPr defaultColWidth="2.7109375" defaultRowHeight="12.75" customHeight="1" x14ac:dyDescent="0.25"/>
  <cols>
    <col min="1" max="5" width="2.7109375" style="18" customWidth="1"/>
    <col min="6" max="11" width="2.7109375" style="19" customWidth="1"/>
    <col min="12" max="28" width="2.7109375" style="18" customWidth="1"/>
    <col min="29" max="30" width="2.7109375" style="19" customWidth="1"/>
    <col min="31" max="33" width="2.7109375" style="18" customWidth="1"/>
    <col min="34" max="34" width="2.85546875" style="18" customWidth="1"/>
    <col min="35" max="40" width="2.7109375" style="18" customWidth="1"/>
    <col min="41" max="41" width="3.140625" style="19" customWidth="1"/>
    <col min="42" max="42" width="3.28515625" style="19" customWidth="1"/>
    <col min="43" max="44" width="2.7109375" style="19" customWidth="1"/>
    <col min="45" max="61" width="2.7109375" style="18" customWidth="1"/>
    <col min="62" max="62" width="2.7109375" style="20" customWidth="1"/>
    <col min="63" max="256" width="2.7109375" style="18"/>
    <col min="257" max="289" width="2.7109375" style="18" customWidth="1"/>
    <col min="290" max="290" width="2.85546875" style="18" customWidth="1"/>
    <col min="291" max="296" width="2.7109375" style="18" customWidth="1"/>
    <col min="297" max="297" width="3.140625" style="18" customWidth="1"/>
    <col min="298" max="298" width="3.28515625" style="18" customWidth="1"/>
    <col min="299" max="318" width="2.7109375" style="18" customWidth="1"/>
    <col min="319" max="512" width="2.7109375" style="18"/>
    <col min="513" max="545" width="2.7109375" style="18" customWidth="1"/>
    <col min="546" max="546" width="2.85546875" style="18" customWidth="1"/>
    <col min="547" max="552" width="2.7109375" style="18" customWidth="1"/>
    <col min="553" max="553" width="3.140625" style="18" customWidth="1"/>
    <col min="554" max="554" width="3.28515625" style="18" customWidth="1"/>
    <col min="555" max="574" width="2.7109375" style="18" customWidth="1"/>
    <col min="575" max="768" width="2.7109375" style="18"/>
    <col min="769" max="801" width="2.7109375" style="18" customWidth="1"/>
    <col min="802" max="802" width="2.85546875" style="18" customWidth="1"/>
    <col min="803" max="808" width="2.7109375" style="18" customWidth="1"/>
    <col min="809" max="809" width="3.140625" style="18" customWidth="1"/>
    <col min="810" max="810" width="3.28515625" style="18" customWidth="1"/>
    <col min="811" max="830" width="2.7109375" style="18" customWidth="1"/>
    <col min="831" max="1024" width="2.7109375" style="18"/>
    <col min="1025" max="1057" width="2.7109375" style="18" customWidth="1"/>
    <col min="1058" max="1058" width="2.85546875" style="18" customWidth="1"/>
    <col min="1059" max="1064" width="2.7109375" style="18" customWidth="1"/>
    <col min="1065" max="1065" width="3.140625" style="18" customWidth="1"/>
    <col min="1066" max="1066" width="3.28515625" style="18" customWidth="1"/>
    <col min="1067" max="1086" width="2.7109375" style="18" customWidth="1"/>
    <col min="1087" max="1280" width="2.7109375" style="18"/>
    <col min="1281" max="1313" width="2.7109375" style="18" customWidth="1"/>
    <col min="1314" max="1314" width="2.85546875" style="18" customWidth="1"/>
    <col min="1315" max="1320" width="2.7109375" style="18" customWidth="1"/>
    <col min="1321" max="1321" width="3.140625" style="18" customWidth="1"/>
    <col min="1322" max="1322" width="3.28515625" style="18" customWidth="1"/>
    <col min="1323" max="1342" width="2.7109375" style="18" customWidth="1"/>
    <col min="1343" max="1536" width="2.7109375" style="18"/>
    <col min="1537" max="1569" width="2.7109375" style="18" customWidth="1"/>
    <col min="1570" max="1570" width="2.85546875" style="18" customWidth="1"/>
    <col min="1571" max="1576" width="2.7109375" style="18" customWidth="1"/>
    <col min="1577" max="1577" width="3.140625" style="18" customWidth="1"/>
    <col min="1578" max="1578" width="3.28515625" style="18" customWidth="1"/>
    <col min="1579" max="1598" width="2.7109375" style="18" customWidth="1"/>
    <col min="1599" max="1792" width="2.7109375" style="18"/>
    <col min="1793" max="1825" width="2.7109375" style="18" customWidth="1"/>
    <col min="1826" max="1826" width="2.85546875" style="18" customWidth="1"/>
    <col min="1827" max="1832" width="2.7109375" style="18" customWidth="1"/>
    <col min="1833" max="1833" width="3.140625" style="18" customWidth="1"/>
    <col min="1834" max="1834" width="3.28515625" style="18" customWidth="1"/>
    <col min="1835" max="1854" width="2.7109375" style="18" customWidth="1"/>
    <col min="1855" max="2048" width="2.7109375" style="18"/>
    <col min="2049" max="2081" width="2.7109375" style="18" customWidth="1"/>
    <col min="2082" max="2082" width="2.85546875" style="18" customWidth="1"/>
    <col min="2083" max="2088" width="2.7109375" style="18" customWidth="1"/>
    <col min="2089" max="2089" width="3.140625" style="18" customWidth="1"/>
    <col min="2090" max="2090" width="3.28515625" style="18" customWidth="1"/>
    <col min="2091" max="2110" width="2.7109375" style="18" customWidth="1"/>
    <col min="2111" max="2304" width="2.7109375" style="18"/>
    <col min="2305" max="2337" width="2.7109375" style="18" customWidth="1"/>
    <col min="2338" max="2338" width="2.85546875" style="18" customWidth="1"/>
    <col min="2339" max="2344" width="2.7109375" style="18" customWidth="1"/>
    <col min="2345" max="2345" width="3.140625" style="18" customWidth="1"/>
    <col min="2346" max="2346" width="3.28515625" style="18" customWidth="1"/>
    <col min="2347" max="2366" width="2.7109375" style="18" customWidth="1"/>
    <col min="2367" max="2560" width="2.7109375" style="18"/>
    <col min="2561" max="2593" width="2.7109375" style="18" customWidth="1"/>
    <col min="2594" max="2594" width="2.85546875" style="18" customWidth="1"/>
    <col min="2595" max="2600" width="2.7109375" style="18" customWidth="1"/>
    <col min="2601" max="2601" width="3.140625" style="18" customWidth="1"/>
    <col min="2602" max="2602" width="3.28515625" style="18" customWidth="1"/>
    <col min="2603" max="2622" width="2.7109375" style="18" customWidth="1"/>
    <col min="2623" max="2816" width="2.7109375" style="18"/>
    <col min="2817" max="2849" width="2.7109375" style="18" customWidth="1"/>
    <col min="2850" max="2850" width="2.85546875" style="18" customWidth="1"/>
    <col min="2851" max="2856" width="2.7109375" style="18" customWidth="1"/>
    <col min="2857" max="2857" width="3.140625" style="18" customWidth="1"/>
    <col min="2858" max="2858" width="3.28515625" style="18" customWidth="1"/>
    <col min="2859" max="2878" width="2.7109375" style="18" customWidth="1"/>
    <col min="2879" max="3072" width="2.7109375" style="18"/>
    <col min="3073" max="3105" width="2.7109375" style="18" customWidth="1"/>
    <col min="3106" max="3106" width="2.85546875" style="18" customWidth="1"/>
    <col min="3107" max="3112" width="2.7109375" style="18" customWidth="1"/>
    <col min="3113" max="3113" width="3.140625" style="18" customWidth="1"/>
    <col min="3114" max="3114" width="3.28515625" style="18" customWidth="1"/>
    <col min="3115" max="3134" width="2.7109375" style="18" customWidth="1"/>
    <col min="3135" max="3328" width="2.7109375" style="18"/>
    <col min="3329" max="3361" width="2.7109375" style="18" customWidth="1"/>
    <col min="3362" max="3362" width="2.85546875" style="18" customWidth="1"/>
    <col min="3363" max="3368" width="2.7109375" style="18" customWidth="1"/>
    <col min="3369" max="3369" width="3.140625" style="18" customWidth="1"/>
    <col min="3370" max="3370" width="3.28515625" style="18" customWidth="1"/>
    <col min="3371" max="3390" width="2.7109375" style="18" customWidth="1"/>
    <col min="3391" max="3584" width="2.7109375" style="18"/>
    <col min="3585" max="3617" width="2.7109375" style="18" customWidth="1"/>
    <col min="3618" max="3618" width="2.85546875" style="18" customWidth="1"/>
    <col min="3619" max="3624" width="2.7109375" style="18" customWidth="1"/>
    <col min="3625" max="3625" width="3.140625" style="18" customWidth="1"/>
    <col min="3626" max="3626" width="3.28515625" style="18" customWidth="1"/>
    <col min="3627" max="3646" width="2.7109375" style="18" customWidth="1"/>
    <col min="3647" max="3840" width="2.7109375" style="18"/>
    <col min="3841" max="3873" width="2.7109375" style="18" customWidth="1"/>
    <col min="3874" max="3874" width="2.85546875" style="18" customWidth="1"/>
    <col min="3875" max="3880" width="2.7109375" style="18" customWidth="1"/>
    <col min="3881" max="3881" width="3.140625" style="18" customWidth="1"/>
    <col min="3882" max="3882" width="3.28515625" style="18" customWidth="1"/>
    <col min="3883" max="3902" width="2.7109375" style="18" customWidth="1"/>
    <col min="3903" max="4096" width="2.7109375" style="18"/>
    <col min="4097" max="4129" width="2.7109375" style="18" customWidth="1"/>
    <col min="4130" max="4130" width="2.85546875" style="18" customWidth="1"/>
    <col min="4131" max="4136" width="2.7109375" style="18" customWidth="1"/>
    <col min="4137" max="4137" width="3.140625" style="18" customWidth="1"/>
    <col min="4138" max="4138" width="3.28515625" style="18" customWidth="1"/>
    <col min="4139" max="4158" width="2.7109375" style="18" customWidth="1"/>
    <col min="4159" max="4352" width="2.7109375" style="18"/>
    <col min="4353" max="4385" width="2.7109375" style="18" customWidth="1"/>
    <col min="4386" max="4386" width="2.85546875" style="18" customWidth="1"/>
    <col min="4387" max="4392" width="2.7109375" style="18" customWidth="1"/>
    <col min="4393" max="4393" width="3.140625" style="18" customWidth="1"/>
    <col min="4394" max="4394" width="3.28515625" style="18" customWidth="1"/>
    <col min="4395" max="4414" width="2.7109375" style="18" customWidth="1"/>
    <col min="4415" max="4608" width="2.7109375" style="18"/>
    <col min="4609" max="4641" width="2.7109375" style="18" customWidth="1"/>
    <col min="4642" max="4642" width="2.85546875" style="18" customWidth="1"/>
    <col min="4643" max="4648" width="2.7109375" style="18" customWidth="1"/>
    <col min="4649" max="4649" width="3.140625" style="18" customWidth="1"/>
    <col min="4650" max="4650" width="3.28515625" style="18" customWidth="1"/>
    <col min="4651" max="4670" width="2.7109375" style="18" customWidth="1"/>
    <col min="4671" max="4864" width="2.7109375" style="18"/>
    <col min="4865" max="4897" width="2.7109375" style="18" customWidth="1"/>
    <col min="4898" max="4898" width="2.85546875" style="18" customWidth="1"/>
    <col min="4899" max="4904" width="2.7109375" style="18" customWidth="1"/>
    <col min="4905" max="4905" width="3.140625" style="18" customWidth="1"/>
    <col min="4906" max="4906" width="3.28515625" style="18" customWidth="1"/>
    <col min="4907" max="4926" width="2.7109375" style="18" customWidth="1"/>
    <col min="4927" max="5120" width="2.7109375" style="18"/>
    <col min="5121" max="5153" width="2.7109375" style="18" customWidth="1"/>
    <col min="5154" max="5154" width="2.85546875" style="18" customWidth="1"/>
    <col min="5155" max="5160" width="2.7109375" style="18" customWidth="1"/>
    <col min="5161" max="5161" width="3.140625" style="18" customWidth="1"/>
    <col min="5162" max="5162" width="3.28515625" style="18" customWidth="1"/>
    <col min="5163" max="5182" width="2.7109375" style="18" customWidth="1"/>
    <col min="5183" max="5376" width="2.7109375" style="18"/>
    <col min="5377" max="5409" width="2.7109375" style="18" customWidth="1"/>
    <col min="5410" max="5410" width="2.85546875" style="18" customWidth="1"/>
    <col min="5411" max="5416" width="2.7109375" style="18" customWidth="1"/>
    <col min="5417" max="5417" width="3.140625" style="18" customWidth="1"/>
    <col min="5418" max="5418" width="3.28515625" style="18" customWidth="1"/>
    <col min="5419" max="5438" width="2.7109375" style="18" customWidth="1"/>
    <col min="5439" max="5632" width="2.7109375" style="18"/>
    <col min="5633" max="5665" width="2.7109375" style="18" customWidth="1"/>
    <col min="5666" max="5666" width="2.85546875" style="18" customWidth="1"/>
    <col min="5667" max="5672" width="2.7109375" style="18" customWidth="1"/>
    <col min="5673" max="5673" width="3.140625" style="18" customWidth="1"/>
    <col min="5674" max="5674" width="3.28515625" style="18" customWidth="1"/>
    <col min="5675" max="5694" width="2.7109375" style="18" customWidth="1"/>
    <col min="5695" max="5888" width="2.7109375" style="18"/>
    <col min="5889" max="5921" width="2.7109375" style="18" customWidth="1"/>
    <col min="5922" max="5922" width="2.85546875" style="18" customWidth="1"/>
    <col min="5923" max="5928" width="2.7109375" style="18" customWidth="1"/>
    <col min="5929" max="5929" width="3.140625" style="18" customWidth="1"/>
    <col min="5930" max="5930" width="3.28515625" style="18" customWidth="1"/>
    <col min="5931" max="5950" width="2.7109375" style="18" customWidth="1"/>
    <col min="5951" max="6144" width="2.7109375" style="18"/>
    <col min="6145" max="6177" width="2.7109375" style="18" customWidth="1"/>
    <col min="6178" max="6178" width="2.85546875" style="18" customWidth="1"/>
    <col min="6179" max="6184" width="2.7109375" style="18" customWidth="1"/>
    <col min="6185" max="6185" width="3.140625" style="18" customWidth="1"/>
    <col min="6186" max="6186" width="3.28515625" style="18" customWidth="1"/>
    <col min="6187" max="6206" width="2.7109375" style="18" customWidth="1"/>
    <col min="6207" max="6400" width="2.7109375" style="18"/>
    <col min="6401" max="6433" width="2.7109375" style="18" customWidth="1"/>
    <col min="6434" max="6434" width="2.85546875" style="18" customWidth="1"/>
    <col min="6435" max="6440" width="2.7109375" style="18" customWidth="1"/>
    <col min="6441" max="6441" width="3.140625" style="18" customWidth="1"/>
    <col min="6442" max="6442" width="3.28515625" style="18" customWidth="1"/>
    <col min="6443" max="6462" width="2.7109375" style="18" customWidth="1"/>
    <col min="6463" max="6656" width="2.7109375" style="18"/>
    <col min="6657" max="6689" width="2.7109375" style="18" customWidth="1"/>
    <col min="6690" max="6690" width="2.85546875" style="18" customWidth="1"/>
    <col min="6691" max="6696" width="2.7109375" style="18" customWidth="1"/>
    <col min="6697" max="6697" width="3.140625" style="18" customWidth="1"/>
    <col min="6698" max="6698" width="3.28515625" style="18" customWidth="1"/>
    <col min="6699" max="6718" width="2.7109375" style="18" customWidth="1"/>
    <col min="6719" max="6912" width="2.7109375" style="18"/>
    <col min="6913" max="6945" width="2.7109375" style="18" customWidth="1"/>
    <col min="6946" max="6946" width="2.85546875" style="18" customWidth="1"/>
    <col min="6947" max="6952" width="2.7109375" style="18" customWidth="1"/>
    <col min="6953" max="6953" width="3.140625" style="18" customWidth="1"/>
    <col min="6954" max="6954" width="3.28515625" style="18" customWidth="1"/>
    <col min="6955" max="6974" width="2.7109375" style="18" customWidth="1"/>
    <col min="6975" max="7168" width="2.7109375" style="18"/>
    <col min="7169" max="7201" width="2.7109375" style="18" customWidth="1"/>
    <col min="7202" max="7202" width="2.85546875" style="18" customWidth="1"/>
    <col min="7203" max="7208" width="2.7109375" style="18" customWidth="1"/>
    <col min="7209" max="7209" width="3.140625" style="18" customWidth="1"/>
    <col min="7210" max="7210" width="3.28515625" style="18" customWidth="1"/>
    <col min="7211" max="7230" width="2.7109375" style="18" customWidth="1"/>
    <col min="7231" max="7424" width="2.7109375" style="18"/>
    <col min="7425" max="7457" width="2.7109375" style="18" customWidth="1"/>
    <col min="7458" max="7458" width="2.85546875" style="18" customWidth="1"/>
    <col min="7459" max="7464" width="2.7109375" style="18" customWidth="1"/>
    <col min="7465" max="7465" width="3.140625" style="18" customWidth="1"/>
    <col min="7466" max="7466" width="3.28515625" style="18" customWidth="1"/>
    <col min="7467" max="7486" width="2.7109375" style="18" customWidth="1"/>
    <col min="7487" max="7680" width="2.7109375" style="18"/>
    <col min="7681" max="7713" width="2.7109375" style="18" customWidth="1"/>
    <col min="7714" max="7714" width="2.85546875" style="18" customWidth="1"/>
    <col min="7715" max="7720" width="2.7109375" style="18" customWidth="1"/>
    <col min="7721" max="7721" width="3.140625" style="18" customWidth="1"/>
    <col min="7722" max="7722" width="3.28515625" style="18" customWidth="1"/>
    <col min="7723" max="7742" width="2.7109375" style="18" customWidth="1"/>
    <col min="7743" max="7936" width="2.7109375" style="18"/>
    <col min="7937" max="7969" width="2.7109375" style="18" customWidth="1"/>
    <col min="7970" max="7970" width="2.85546875" style="18" customWidth="1"/>
    <col min="7971" max="7976" width="2.7109375" style="18" customWidth="1"/>
    <col min="7977" max="7977" width="3.140625" style="18" customWidth="1"/>
    <col min="7978" max="7978" width="3.28515625" style="18" customWidth="1"/>
    <col min="7979" max="7998" width="2.7109375" style="18" customWidth="1"/>
    <col min="7999" max="8192" width="2.7109375" style="18"/>
    <col min="8193" max="8225" width="2.7109375" style="18" customWidth="1"/>
    <col min="8226" max="8226" width="2.85546875" style="18" customWidth="1"/>
    <col min="8227" max="8232" width="2.7109375" style="18" customWidth="1"/>
    <col min="8233" max="8233" width="3.140625" style="18" customWidth="1"/>
    <col min="8234" max="8234" width="3.28515625" style="18" customWidth="1"/>
    <col min="8235" max="8254" width="2.7109375" style="18" customWidth="1"/>
    <col min="8255" max="8448" width="2.7109375" style="18"/>
    <col min="8449" max="8481" width="2.7109375" style="18" customWidth="1"/>
    <col min="8482" max="8482" width="2.85546875" style="18" customWidth="1"/>
    <col min="8483" max="8488" width="2.7109375" style="18" customWidth="1"/>
    <col min="8489" max="8489" width="3.140625" style="18" customWidth="1"/>
    <col min="8490" max="8490" width="3.28515625" style="18" customWidth="1"/>
    <col min="8491" max="8510" width="2.7109375" style="18" customWidth="1"/>
    <col min="8511" max="8704" width="2.7109375" style="18"/>
    <col min="8705" max="8737" width="2.7109375" style="18" customWidth="1"/>
    <col min="8738" max="8738" width="2.85546875" style="18" customWidth="1"/>
    <col min="8739" max="8744" width="2.7109375" style="18" customWidth="1"/>
    <col min="8745" max="8745" width="3.140625" style="18" customWidth="1"/>
    <col min="8746" max="8746" width="3.28515625" style="18" customWidth="1"/>
    <col min="8747" max="8766" width="2.7109375" style="18" customWidth="1"/>
    <col min="8767" max="8960" width="2.7109375" style="18"/>
    <col min="8961" max="8993" width="2.7109375" style="18" customWidth="1"/>
    <col min="8994" max="8994" width="2.85546875" style="18" customWidth="1"/>
    <col min="8995" max="9000" width="2.7109375" style="18" customWidth="1"/>
    <col min="9001" max="9001" width="3.140625" style="18" customWidth="1"/>
    <col min="9002" max="9002" width="3.28515625" style="18" customWidth="1"/>
    <col min="9003" max="9022" width="2.7109375" style="18" customWidth="1"/>
    <col min="9023" max="9216" width="2.7109375" style="18"/>
    <col min="9217" max="9249" width="2.7109375" style="18" customWidth="1"/>
    <col min="9250" max="9250" width="2.85546875" style="18" customWidth="1"/>
    <col min="9251" max="9256" width="2.7109375" style="18" customWidth="1"/>
    <col min="9257" max="9257" width="3.140625" style="18" customWidth="1"/>
    <col min="9258" max="9258" width="3.28515625" style="18" customWidth="1"/>
    <col min="9259" max="9278" width="2.7109375" style="18" customWidth="1"/>
    <col min="9279" max="9472" width="2.7109375" style="18"/>
    <col min="9473" max="9505" width="2.7109375" style="18" customWidth="1"/>
    <col min="9506" max="9506" width="2.85546875" style="18" customWidth="1"/>
    <col min="9507" max="9512" width="2.7109375" style="18" customWidth="1"/>
    <col min="9513" max="9513" width="3.140625" style="18" customWidth="1"/>
    <col min="9514" max="9514" width="3.28515625" style="18" customWidth="1"/>
    <col min="9515" max="9534" width="2.7109375" style="18" customWidth="1"/>
    <col min="9535" max="9728" width="2.7109375" style="18"/>
    <col min="9729" max="9761" width="2.7109375" style="18" customWidth="1"/>
    <col min="9762" max="9762" width="2.85546875" style="18" customWidth="1"/>
    <col min="9763" max="9768" width="2.7109375" style="18" customWidth="1"/>
    <col min="9769" max="9769" width="3.140625" style="18" customWidth="1"/>
    <col min="9770" max="9770" width="3.28515625" style="18" customWidth="1"/>
    <col min="9771" max="9790" width="2.7109375" style="18" customWidth="1"/>
    <col min="9791" max="9984" width="2.7109375" style="18"/>
    <col min="9985" max="10017" width="2.7109375" style="18" customWidth="1"/>
    <col min="10018" max="10018" width="2.85546875" style="18" customWidth="1"/>
    <col min="10019" max="10024" width="2.7109375" style="18" customWidth="1"/>
    <col min="10025" max="10025" width="3.140625" style="18" customWidth="1"/>
    <col min="10026" max="10026" width="3.28515625" style="18" customWidth="1"/>
    <col min="10027" max="10046" width="2.7109375" style="18" customWidth="1"/>
    <col min="10047" max="10240" width="2.7109375" style="18"/>
    <col min="10241" max="10273" width="2.7109375" style="18" customWidth="1"/>
    <col min="10274" max="10274" width="2.85546875" style="18" customWidth="1"/>
    <col min="10275" max="10280" width="2.7109375" style="18" customWidth="1"/>
    <col min="10281" max="10281" width="3.140625" style="18" customWidth="1"/>
    <col min="10282" max="10282" width="3.28515625" style="18" customWidth="1"/>
    <col min="10283" max="10302" width="2.7109375" style="18" customWidth="1"/>
    <col min="10303" max="10496" width="2.7109375" style="18"/>
    <col min="10497" max="10529" width="2.7109375" style="18" customWidth="1"/>
    <col min="10530" max="10530" width="2.85546875" style="18" customWidth="1"/>
    <col min="10531" max="10536" width="2.7109375" style="18" customWidth="1"/>
    <col min="10537" max="10537" width="3.140625" style="18" customWidth="1"/>
    <col min="10538" max="10538" width="3.28515625" style="18" customWidth="1"/>
    <col min="10539" max="10558" width="2.7109375" style="18" customWidth="1"/>
    <col min="10559" max="10752" width="2.7109375" style="18"/>
    <col min="10753" max="10785" width="2.7109375" style="18" customWidth="1"/>
    <col min="10786" max="10786" width="2.85546875" style="18" customWidth="1"/>
    <col min="10787" max="10792" width="2.7109375" style="18" customWidth="1"/>
    <col min="10793" max="10793" width="3.140625" style="18" customWidth="1"/>
    <col min="10794" max="10794" width="3.28515625" style="18" customWidth="1"/>
    <col min="10795" max="10814" width="2.7109375" style="18" customWidth="1"/>
    <col min="10815" max="11008" width="2.7109375" style="18"/>
    <col min="11009" max="11041" width="2.7109375" style="18" customWidth="1"/>
    <col min="11042" max="11042" width="2.85546875" style="18" customWidth="1"/>
    <col min="11043" max="11048" width="2.7109375" style="18" customWidth="1"/>
    <col min="11049" max="11049" width="3.140625" style="18" customWidth="1"/>
    <col min="11050" max="11050" width="3.28515625" style="18" customWidth="1"/>
    <col min="11051" max="11070" width="2.7109375" style="18" customWidth="1"/>
    <col min="11071" max="11264" width="2.7109375" style="18"/>
    <col min="11265" max="11297" width="2.7109375" style="18" customWidth="1"/>
    <col min="11298" max="11298" width="2.85546875" style="18" customWidth="1"/>
    <col min="11299" max="11304" width="2.7109375" style="18" customWidth="1"/>
    <col min="11305" max="11305" width="3.140625" style="18" customWidth="1"/>
    <col min="11306" max="11306" width="3.28515625" style="18" customWidth="1"/>
    <col min="11307" max="11326" width="2.7109375" style="18" customWidth="1"/>
    <col min="11327" max="11520" width="2.7109375" style="18"/>
    <col min="11521" max="11553" width="2.7109375" style="18" customWidth="1"/>
    <col min="11554" max="11554" width="2.85546875" style="18" customWidth="1"/>
    <col min="11555" max="11560" width="2.7109375" style="18" customWidth="1"/>
    <col min="11561" max="11561" width="3.140625" style="18" customWidth="1"/>
    <col min="11562" max="11562" width="3.28515625" style="18" customWidth="1"/>
    <col min="11563" max="11582" width="2.7109375" style="18" customWidth="1"/>
    <col min="11583" max="11776" width="2.7109375" style="18"/>
    <col min="11777" max="11809" width="2.7109375" style="18" customWidth="1"/>
    <col min="11810" max="11810" width="2.85546875" style="18" customWidth="1"/>
    <col min="11811" max="11816" width="2.7109375" style="18" customWidth="1"/>
    <col min="11817" max="11817" width="3.140625" style="18" customWidth="1"/>
    <col min="11818" max="11818" width="3.28515625" style="18" customWidth="1"/>
    <col min="11819" max="11838" width="2.7109375" style="18" customWidth="1"/>
    <col min="11839" max="12032" width="2.7109375" style="18"/>
    <col min="12033" max="12065" width="2.7109375" style="18" customWidth="1"/>
    <col min="12066" max="12066" width="2.85546875" style="18" customWidth="1"/>
    <col min="12067" max="12072" width="2.7109375" style="18" customWidth="1"/>
    <col min="12073" max="12073" width="3.140625" style="18" customWidth="1"/>
    <col min="12074" max="12074" width="3.28515625" style="18" customWidth="1"/>
    <col min="12075" max="12094" width="2.7109375" style="18" customWidth="1"/>
    <col min="12095" max="12288" width="2.7109375" style="18"/>
    <col min="12289" max="12321" width="2.7109375" style="18" customWidth="1"/>
    <col min="12322" max="12322" width="2.85546875" style="18" customWidth="1"/>
    <col min="12323" max="12328" width="2.7109375" style="18" customWidth="1"/>
    <col min="12329" max="12329" width="3.140625" style="18" customWidth="1"/>
    <col min="12330" max="12330" width="3.28515625" style="18" customWidth="1"/>
    <col min="12331" max="12350" width="2.7109375" style="18" customWidth="1"/>
    <col min="12351" max="12544" width="2.7109375" style="18"/>
    <col min="12545" max="12577" width="2.7109375" style="18" customWidth="1"/>
    <col min="12578" max="12578" width="2.85546875" style="18" customWidth="1"/>
    <col min="12579" max="12584" width="2.7109375" style="18" customWidth="1"/>
    <col min="12585" max="12585" width="3.140625" style="18" customWidth="1"/>
    <col min="12586" max="12586" width="3.28515625" style="18" customWidth="1"/>
    <col min="12587" max="12606" width="2.7109375" style="18" customWidth="1"/>
    <col min="12607" max="12800" width="2.7109375" style="18"/>
    <col min="12801" max="12833" width="2.7109375" style="18" customWidth="1"/>
    <col min="12834" max="12834" width="2.85546875" style="18" customWidth="1"/>
    <col min="12835" max="12840" width="2.7109375" style="18" customWidth="1"/>
    <col min="12841" max="12841" width="3.140625" style="18" customWidth="1"/>
    <col min="12842" max="12842" width="3.28515625" style="18" customWidth="1"/>
    <col min="12843" max="12862" width="2.7109375" style="18" customWidth="1"/>
    <col min="12863" max="13056" width="2.7109375" style="18"/>
    <col min="13057" max="13089" width="2.7109375" style="18" customWidth="1"/>
    <col min="13090" max="13090" width="2.85546875" style="18" customWidth="1"/>
    <col min="13091" max="13096" width="2.7109375" style="18" customWidth="1"/>
    <col min="13097" max="13097" width="3.140625" style="18" customWidth="1"/>
    <col min="13098" max="13098" width="3.28515625" style="18" customWidth="1"/>
    <col min="13099" max="13118" width="2.7109375" style="18" customWidth="1"/>
    <col min="13119" max="13312" width="2.7109375" style="18"/>
    <col min="13313" max="13345" width="2.7109375" style="18" customWidth="1"/>
    <col min="13346" max="13346" width="2.85546875" style="18" customWidth="1"/>
    <col min="13347" max="13352" width="2.7109375" style="18" customWidth="1"/>
    <col min="13353" max="13353" width="3.140625" style="18" customWidth="1"/>
    <col min="13354" max="13354" width="3.28515625" style="18" customWidth="1"/>
    <col min="13355" max="13374" width="2.7109375" style="18" customWidth="1"/>
    <col min="13375" max="13568" width="2.7109375" style="18"/>
    <col min="13569" max="13601" width="2.7109375" style="18" customWidth="1"/>
    <col min="13602" max="13602" width="2.85546875" style="18" customWidth="1"/>
    <col min="13603" max="13608" width="2.7109375" style="18" customWidth="1"/>
    <col min="13609" max="13609" width="3.140625" style="18" customWidth="1"/>
    <col min="13610" max="13610" width="3.28515625" style="18" customWidth="1"/>
    <col min="13611" max="13630" width="2.7109375" style="18" customWidth="1"/>
    <col min="13631" max="13824" width="2.7109375" style="18"/>
    <col min="13825" max="13857" width="2.7109375" style="18" customWidth="1"/>
    <col min="13858" max="13858" width="2.85546875" style="18" customWidth="1"/>
    <col min="13859" max="13864" width="2.7109375" style="18" customWidth="1"/>
    <col min="13865" max="13865" width="3.140625" style="18" customWidth="1"/>
    <col min="13866" max="13866" width="3.28515625" style="18" customWidth="1"/>
    <col min="13867" max="13886" width="2.7109375" style="18" customWidth="1"/>
    <col min="13887" max="14080" width="2.7109375" style="18"/>
    <col min="14081" max="14113" width="2.7109375" style="18" customWidth="1"/>
    <col min="14114" max="14114" width="2.85546875" style="18" customWidth="1"/>
    <col min="14115" max="14120" width="2.7109375" style="18" customWidth="1"/>
    <col min="14121" max="14121" width="3.140625" style="18" customWidth="1"/>
    <col min="14122" max="14122" width="3.28515625" style="18" customWidth="1"/>
    <col min="14123" max="14142" width="2.7109375" style="18" customWidth="1"/>
    <col min="14143" max="14336" width="2.7109375" style="18"/>
    <col min="14337" max="14369" width="2.7109375" style="18" customWidth="1"/>
    <col min="14370" max="14370" width="2.85546875" style="18" customWidth="1"/>
    <col min="14371" max="14376" width="2.7109375" style="18" customWidth="1"/>
    <col min="14377" max="14377" width="3.140625" style="18" customWidth="1"/>
    <col min="14378" max="14378" width="3.28515625" style="18" customWidth="1"/>
    <col min="14379" max="14398" width="2.7109375" style="18" customWidth="1"/>
    <col min="14399" max="14592" width="2.7109375" style="18"/>
    <col min="14593" max="14625" width="2.7109375" style="18" customWidth="1"/>
    <col min="14626" max="14626" width="2.85546875" style="18" customWidth="1"/>
    <col min="14627" max="14632" width="2.7109375" style="18" customWidth="1"/>
    <col min="14633" max="14633" width="3.140625" style="18" customWidth="1"/>
    <col min="14634" max="14634" width="3.28515625" style="18" customWidth="1"/>
    <col min="14635" max="14654" width="2.7109375" style="18" customWidth="1"/>
    <col min="14655" max="14848" width="2.7109375" style="18"/>
    <col min="14849" max="14881" width="2.7109375" style="18" customWidth="1"/>
    <col min="14882" max="14882" width="2.85546875" style="18" customWidth="1"/>
    <col min="14883" max="14888" width="2.7109375" style="18" customWidth="1"/>
    <col min="14889" max="14889" width="3.140625" style="18" customWidth="1"/>
    <col min="14890" max="14890" width="3.28515625" style="18" customWidth="1"/>
    <col min="14891" max="14910" width="2.7109375" style="18" customWidth="1"/>
    <col min="14911" max="15104" width="2.7109375" style="18"/>
    <col min="15105" max="15137" width="2.7109375" style="18" customWidth="1"/>
    <col min="15138" max="15138" width="2.85546875" style="18" customWidth="1"/>
    <col min="15139" max="15144" width="2.7109375" style="18" customWidth="1"/>
    <col min="15145" max="15145" width="3.140625" style="18" customWidth="1"/>
    <col min="15146" max="15146" width="3.28515625" style="18" customWidth="1"/>
    <col min="15147" max="15166" width="2.7109375" style="18" customWidth="1"/>
    <col min="15167" max="15360" width="2.7109375" style="18"/>
    <col min="15361" max="15393" width="2.7109375" style="18" customWidth="1"/>
    <col min="15394" max="15394" width="2.85546875" style="18" customWidth="1"/>
    <col min="15395" max="15400" width="2.7109375" style="18" customWidth="1"/>
    <col min="15401" max="15401" width="3.140625" style="18" customWidth="1"/>
    <col min="15402" max="15402" width="3.28515625" style="18" customWidth="1"/>
    <col min="15403" max="15422" width="2.7109375" style="18" customWidth="1"/>
    <col min="15423" max="15616" width="2.7109375" style="18"/>
    <col min="15617" max="15649" width="2.7109375" style="18" customWidth="1"/>
    <col min="15650" max="15650" width="2.85546875" style="18" customWidth="1"/>
    <col min="15651" max="15656" width="2.7109375" style="18" customWidth="1"/>
    <col min="15657" max="15657" width="3.140625" style="18" customWidth="1"/>
    <col min="15658" max="15658" width="3.28515625" style="18" customWidth="1"/>
    <col min="15659" max="15678" width="2.7109375" style="18" customWidth="1"/>
    <col min="15679" max="15872" width="2.7109375" style="18"/>
    <col min="15873" max="15905" width="2.7109375" style="18" customWidth="1"/>
    <col min="15906" max="15906" width="2.85546875" style="18" customWidth="1"/>
    <col min="15907" max="15912" width="2.7109375" style="18" customWidth="1"/>
    <col min="15913" max="15913" width="3.140625" style="18" customWidth="1"/>
    <col min="15914" max="15914" width="3.28515625" style="18" customWidth="1"/>
    <col min="15915" max="15934" width="2.7109375" style="18" customWidth="1"/>
    <col min="15935" max="16128" width="2.7109375" style="18"/>
    <col min="16129" max="16161" width="2.7109375" style="18" customWidth="1"/>
    <col min="16162" max="16162" width="2.85546875" style="18" customWidth="1"/>
    <col min="16163" max="16168" width="2.7109375" style="18" customWidth="1"/>
    <col min="16169" max="16169" width="3.140625" style="18" customWidth="1"/>
    <col min="16170" max="16170" width="3.28515625" style="18" customWidth="1"/>
    <col min="16171" max="16190" width="2.7109375" style="18" customWidth="1"/>
    <col min="16191" max="16384" width="2.7109375" style="18"/>
  </cols>
  <sheetData>
    <row r="1" spans="1:62" ht="28.5" customHeight="1" x14ac:dyDescent="0.25">
      <c r="A1" s="175" t="s">
        <v>221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2" s="15" customFormat="1" ht="12.75" customHeight="1" x14ac:dyDescent="0.25">
      <c r="A2" s="14" t="s">
        <v>27</v>
      </c>
      <c r="B2" s="14"/>
      <c r="C2" s="14"/>
      <c r="D2" s="14"/>
      <c r="I2" s="14"/>
      <c r="J2" s="14"/>
      <c r="K2" s="14"/>
      <c r="AC2" s="16"/>
      <c r="AD2" s="16"/>
      <c r="AO2" s="16"/>
      <c r="AP2" s="16"/>
      <c r="AQ2" s="16"/>
      <c r="AR2" s="16"/>
      <c r="BJ2" s="17"/>
    </row>
    <row r="3" spans="1:62" ht="12.75" customHeight="1" thickBot="1" x14ac:dyDescent="0.3"/>
    <row r="4" spans="1:62" s="22" customFormat="1" ht="12.75" customHeight="1" x14ac:dyDescent="0.2">
      <c r="A4" s="176" t="s">
        <v>28</v>
      </c>
      <c r="B4" s="200"/>
      <c r="C4" s="200"/>
      <c r="D4" s="200"/>
      <c r="E4" s="201"/>
      <c r="F4" s="202"/>
      <c r="G4" s="203"/>
      <c r="H4" s="203"/>
      <c r="I4" s="203"/>
      <c r="J4" s="203"/>
      <c r="K4" s="203"/>
      <c r="L4" s="203"/>
      <c r="M4" s="203"/>
      <c r="N4" s="203"/>
      <c r="O4" s="203"/>
      <c r="P4" s="203"/>
      <c r="Q4" s="203"/>
      <c r="R4" s="203"/>
      <c r="S4" s="204"/>
      <c r="T4" s="176" t="s">
        <v>29</v>
      </c>
      <c r="U4" s="205"/>
      <c r="V4" s="205"/>
      <c r="W4" s="206"/>
      <c r="X4" s="207"/>
      <c r="Y4" s="208"/>
      <c r="Z4" s="209"/>
      <c r="AA4" s="210"/>
      <c r="AB4" s="176" t="s">
        <v>30</v>
      </c>
      <c r="AC4" s="205"/>
      <c r="AD4" s="211"/>
      <c r="AE4" s="208"/>
      <c r="AF4" s="212"/>
      <c r="AG4" s="213"/>
      <c r="AH4" s="176" t="s">
        <v>31</v>
      </c>
      <c r="AI4" s="177"/>
      <c r="AJ4" s="178"/>
      <c r="AK4" s="179"/>
      <c r="AL4" s="180"/>
      <c r="AM4" s="181"/>
      <c r="AN4" s="182" t="s">
        <v>32</v>
      </c>
      <c r="AO4" s="183"/>
      <c r="AP4" s="183"/>
      <c r="AQ4" s="183"/>
      <c r="AR4" s="183"/>
      <c r="AS4" s="183"/>
      <c r="AT4" s="184"/>
      <c r="AU4" s="188" t="str">
        <f>IF(A12=0,"",SUM(M11:P30))</f>
        <v/>
      </c>
      <c r="AV4" s="189"/>
      <c r="AW4" s="189"/>
      <c r="AX4" s="189"/>
      <c r="AY4" s="189"/>
      <c r="AZ4" s="189"/>
      <c r="BA4" s="189"/>
      <c r="BB4" s="189"/>
      <c r="BC4" s="189"/>
      <c r="BD4" s="189"/>
      <c r="BE4" s="189"/>
      <c r="BF4" s="189"/>
      <c r="BG4" s="189"/>
      <c r="BH4" s="190"/>
      <c r="BI4" s="21"/>
    </row>
    <row r="5" spans="1:62" s="22" customFormat="1" ht="12.75" customHeight="1" x14ac:dyDescent="0.2">
      <c r="A5" s="191" t="s">
        <v>33</v>
      </c>
      <c r="B5" s="192"/>
      <c r="C5" s="192"/>
      <c r="D5" s="192"/>
      <c r="E5" s="193"/>
      <c r="F5" s="194"/>
      <c r="G5" s="195"/>
      <c r="H5" s="195"/>
      <c r="I5" s="195"/>
      <c r="J5" s="195"/>
      <c r="K5" s="195"/>
      <c r="L5" s="195"/>
      <c r="M5" s="195"/>
      <c r="N5" s="195"/>
      <c r="O5" s="195"/>
      <c r="P5" s="195"/>
      <c r="Q5" s="195"/>
      <c r="R5" s="195"/>
      <c r="S5" s="196"/>
      <c r="T5" s="434" t="s">
        <v>34</v>
      </c>
      <c r="U5" s="435"/>
      <c r="V5" s="435"/>
      <c r="W5" s="435"/>
      <c r="X5" s="436"/>
      <c r="Y5" s="440"/>
      <c r="Z5" s="441"/>
      <c r="AA5" s="441"/>
      <c r="AB5" s="441"/>
      <c r="AC5" s="441"/>
      <c r="AD5" s="441"/>
      <c r="AE5" s="441"/>
      <c r="AF5" s="441"/>
      <c r="AG5" s="441"/>
      <c r="AH5" s="441"/>
      <c r="AI5" s="441"/>
      <c r="AJ5" s="441"/>
      <c r="AK5" s="441"/>
      <c r="AL5" s="441"/>
      <c r="AM5" s="442"/>
      <c r="AN5" s="185"/>
      <c r="AO5" s="186"/>
      <c r="AP5" s="186"/>
      <c r="AQ5" s="186"/>
      <c r="AR5" s="186"/>
      <c r="AS5" s="186"/>
      <c r="AT5" s="187"/>
      <c r="AU5" s="197" t="str">
        <f>IF(A12=0,"",IF(AU4&gt;=46,"Extreme",IF(AU4&gt;=40,"Very High",IF(AU4&gt;=30,"High",IF(AU4&gt;=20,"Moderate",IF(AU4&gt;=10,"Low",IF(AU4&lt;10,"Very Low")))))))</f>
        <v/>
      </c>
      <c r="AV5" s="198"/>
      <c r="AW5" s="198"/>
      <c r="AX5" s="198"/>
      <c r="AY5" s="198"/>
      <c r="AZ5" s="198"/>
      <c r="BA5" s="198"/>
      <c r="BB5" s="198"/>
      <c r="BC5" s="198"/>
      <c r="BD5" s="198"/>
      <c r="BE5" s="198"/>
      <c r="BF5" s="198"/>
      <c r="BG5" s="198"/>
      <c r="BH5" s="199"/>
      <c r="BI5" s="21"/>
    </row>
    <row r="6" spans="1:62" s="22" customFormat="1" ht="12.75" customHeight="1" x14ac:dyDescent="0.2">
      <c r="A6" s="191" t="s">
        <v>35</v>
      </c>
      <c r="B6" s="192"/>
      <c r="C6" s="192"/>
      <c r="D6" s="192"/>
      <c r="E6" s="193"/>
      <c r="F6" s="194"/>
      <c r="G6" s="195"/>
      <c r="H6" s="195"/>
      <c r="I6" s="195"/>
      <c r="J6" s="195"/>
      <c r="K6" s="195"/>
      <c r="L6" s="195"/>
      <c r="M6" s="195"/>
      <c r="N6" s="195"/>
      <c r="O6" s="195"/>
      <c r="P6" s="195"/>
      <c r="Q6" s="195"/>
      <c r="R6" s="195"/>
      <c r="S6" s="196"/>
      <c r="T6" s="437" t="s">
        <v>126</v>
      </c>
      <c r="U6" s="438"/>
      <c r="V6" s="438"/>
      <c r="W6" s="438"/>
      <c r="X6" s="439"/>
      <c r="Y6" s="443"/>
      <c r="Z6" s="444"/>
      <c r="AA6" s="444"/>
      <c r="AB6" s="444"/>
      <c r="AC6" s="444"/>
      <c r="AD6" s="444"/>
      <c r="AE6" s="444"/>
      <c r="AF6" s="444"/>
      <c r="AG6" s="444"/>
      <c r="AH6" s="444"/>
      <c r="AI6" s="444"/>
      <c r="AJ6" s="444"/>
      <c r="AK6" s="444"/>
      <c r="AL6" s="444"/>
      <c r="AM6" s="445"/>
      <c r="AN6" s="235" t="s">
        <v>36</v>
      </c>
      <c r="AO6" s="236"/>
      <c r="AP6" s="237"/>
      <c r="AQ6" s="215" t="s">
        <v>37</v>
      </c>
      <c r="AR6" s="215"/>
      <c r="AS6" s="216"/>
      <c r="AT6" s="215" t="s">
        <v>38</v>
      </c>
      <c r="AU6" s="215"/>
      <c r="AV6" s="215"/>
      <c r="AW6" s="214" t="s">
        <v>39</v>
      </c>
      <c r="AX6" s="215"/>
      <c r="AY6" s="216"/>
      <c r="AZ6" s="215" t="s">
        <v>40</v>
      </c>
      <c r="BA6" s="215"/>
      <c r="BB6" s="215"/>
      <c r="BC6" s="214" t="s">
        <v>41</v>
      </c>
      <c r="BD6" s="215"/>
      <c r="BE6" s="216"/>
      <c r="BF6" s="215" t="s">
        <v>42</v>
      </c>
      <c r="BG6" s="215"/>
      <c r="BH6" s="217"/>
      <c r="BI6" s="21"/>
    </row>
    <row r="7" spans="1:62" s="22" customFormat="1" ht="12.75" customHeight="1" thickBot="1" x14ac:dyDescent="0.25">
      <c r="A7" s="218" t="s">
        <v>43</v>
      </c>
      <c r="B7" s="219"/>
      <c r="C7" s="219"/>
      <c r="D7" s="219"/>
      <c r="E7" s="220"/>
      <c r="F7" s="221"/>
      <c r="G7" s="222"/>
      <c r="H7" s="222"/>
      <c r="I7" s="222"/>
      <c r="J7" s="222"/>
      <c r="K7" s="222"/>
      <c r="L7" s="222"/>
      <c r="M7" s="222"/>
      <c r="N7" s="222"/>
      <c r="O7" s="222"/>
      <c r="P7" s="222"/>
      <c r="Q7" s="222"/>
      <c r="R7" s="222"/>
      <c r="S7" s="223"/>
      <c r="T7" s="224"/>
      <c r="U7" s="225"/>
      <c r="V7" s="225"/>
      <c r="W7" s="225"/>
      <c r="X7" s="226"/>
      <c r="Y7" s="227"/>
      <c r="Z7" s="228"/>
      <c r="AA7" s="228"/>
      <c r="AB7" s="228"/>
      <c r="AC7" s="228"/>
      <c r="AD7" s="228"/>
      <c r="AE7" s="228"/>
      <c r="AF7" s="228"/>
      <c r="AG7" s="228"/>
      <c r="AH7" s="228"/>
      <c r="AI7" s="228"/>
      <c r="AJ7" s="228"/>
      <c r="AK7" s="228"/>
      <c r="AL7" s="228"/>
      <c r="AM7" s="229"/>
      <c r="AN7" s="238"/>
      <c r="AO7" s="239"/>
      <c r="AP7" s="240"/>
      <c r="AQ7" s="230" t="s">
        <v>44</v>
      </c>
      <c r="AR7" s="230"/>
      <c r="AS7" s="231"/>
      <c r="AT7" s="230" t="s">
        <v>45</v>
      </c>
      <c r="AU7" s="230"/>
      <c r="AV7" s="230"/>
      <c r="AW7" s="232" t="s">
        <v>46</v>
      </c>
      <c r="AX7" s="233"/>
      <c r="AY7" s="234"/>
      <c r="AZ7" s="233" t="s">
        <v>47</v>
      </c>
      <c r="BA7" s="233"/>
      <c r="BB7" s="233"/>
      <c r="BC7" s="232" t="s">
        <v>48</v>
      </c>
      <c r="BD7" s="233"/>
      <c r="BE7" s="234"/>
      <c r="BF7" s="233" t="s">
        <v>49</v>
      </c>
      <c r="BG7" s="233"/>
      <c r="BH7" s="241"/>
      <c r="BI7" s="21"/>
    </row>
    <row r="8" spans="1:62" ht="12.75" customHeight="1" thickBot="1" x14ac:dyDescent="0.3">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3">
      <c r="A9" s="242" t="s">
        <v>50</v>
      </c>
      <c r="B9" s="243"/>
      <c r="C9" s="243"/>
      <c r="D9" s="243"/>
      <c r="E9" s="244"/>
      <c r="F9" s="244"/>
      <c r="G9" s="244"/>
      <c r="H9" s="244"/>
      <c r="I9" s="244"/>
      <c r="J9" s="244"/>
      <c r="K9" s="244"/>
      <c r="L9" s="244"/>
      <c r="M9" s="244"/>
      <c r="N9" s="244"/>
      <c r="O9" s="244"/>
      <c r="P9" s="244"/>
      <c r="Q9" s="244"/>
      <c r="R9" s="244"/>
      <c r="S9" s="244"/>
      <c r="T9" s="244"/>
      <c r="U9" s="244"/>
      <c r="V9" s="244"/>
      <c r="W9" s="244"/>
      <c r="X9" s="244"/>
      <c r="Y9" s="244"/>
      <c r="Z9" s="244"/>
      <c r="AA9" s="244"/>
      <c r="AB9" s="245"/>
      <c r="AC9" s="24"/>
      <c r="AD9" s="24"/>
      <c r="AE9" s="246" t="s">
        <v>50</v>
      </c>
      <c r="AF9" s="248" t="s">
        <v>51</v>
      </c>
      <c r="AG9" s="248"/>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50"/>
    </row>
    <row r="10" spans="1:62" ht="12.75" customHeight="1" thickTop="1" x14ac:dyDescent="0.25">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47"/>
      <c r="AF10" s="125"/>
      <c r="AG10" s="31"/>
      <c r="AH10" s="31"/>
      <c r="AI10" s="31"/>
      <c r="AJ10" s="31"/>
      <c r="AK10" s="31"/>
      <c r="AL10" s="128"/>
      <c r="AM10" s="128"/>
      <c r="AN10" s="128"/>
      <c r="AO10" s="128"/>
      <c r="AP10" s="129"/>
      <c r="AQ10" s="251" t="s">
        <v>37</v>
      </c>
      <c r="AR10" s="252"/>
      <c r="AS10" s="253"/>
      <c r="AT10" s="251" t="s">
        <v>38</v>
      </c>
      <c r="AU10" s="252"/>
      <c r="AV10" s="253"/>
      <c r="AW10" s="251" t="s">
        <v>39</v>
      </c>
      <c r="AX10" s="252"/>
      <c r="AY10" s="253"/>
      <c r="AZ10" s="251" t="s">
        <v>40</v>
      </c>
      <c r="BA10" s="252"/>
      <c r="BB10" s="253"/>
      <c r="BC10" s="257" t="s">
        <v>41</v>
      </c>
      <c r="BD10" s="258"/>
      <c r="BE10" s="259"/>
      <c r="BF10" s="251" t="s">
        <v>42</v>
      </c>
      <c r="BG10" s="252"/>
      <c r="BH10" s="280"/>
      <c r="BJ10" s="18"/>
    </row>
    <row r="11" spans="1:62" ht="12.75" customHeight="1" x14ac:dyDescent="0.25">
      <c r="A11" s="282" t="s">
        <v>53</v>
      </c>
      <c r="B11" s="283"/>
      <c r="C11" s="283"/>
      <c r="D11" s="283"/>
      <c r="E11" s="284"/>
      <c r="F11" s="285" t="s">
        <v>54</v>
      </c>
      <c r="G11" s="283"/>
      <c r="H11" s="283"/>
      <c r="I11" s="286"/>
      <c r="J11" s="285" t="s">
        <v>55</v>
      </c>
      <c r="K11" s="287"/>
      <c r="L11" s="288"/>
      <c r="M11" s="285" t="s">
        <v>56</v>
      </c>
      <c r="N11" s="283"/>
      <c r="O11" s="283"/>
      <c r="P11" s="284"/>
      <c r="Q11" s="289" t="s">
        <v>57</v>
      </c>
      <c r="R11" s="290"/>
      <c r="S11" s="290"/>
      <c r="T11" s="290"/>
      <c r="U11" s="290"/>
      <c r="V11" s="291"/>
      <c r="W11" s="285" t="s">
        <v>58</v>
      </c>
      <c r="X11" s="287"/>
      <c r="Y11" s="287"/>
      <c r="Z11" s="287"/>
      <c r="AA11" s="287"/>
      <c r="AB11" s="292"/>
      <c r="AC11" s="34"/>
      <c r="AD11" s="34"/>
      <c r="AE11" s="247"/>
      <c r="AF11" s="35"/>
      <c r="AG11" s="130"/>
      <c r="AH11" s="130"/>
      <c r="AI11" s="130"/>
      <c r="AJ11" s="130"/>
      <c r="AK11" s="130"/>
      <c r="AL11" s="130"/>
      <c r="AM11" s="130"/>
      <c r="AN11" s="130"/>
      <c r="AO11" s="130"/>
      <c r="AP11" s="131"/>
      <c r="AQ11" s="254"/>
      <c r="AR11" s="255"/>
      <c r="AS11" s="256"/>
      <c r="AT11" s="254"/>
      <c r="AU11" s="255"/>
      <c r="AV11" s="256"/>
      <c r="AW11" s="254"/>
      <c r="AX11" s="255"/>
      <c r="AY11" s="256"/>
      <c r="AZ11" s="254"/>
      <c r="BA11" s="255"/>
      <c r="BB11" s="256"/>
      <c r="BC11" s="260"/>
      <c r="BD11" s="261"/>
      <c r="BE11" s="262"/>
      <c r="BF11" s="254"/>
      <c r="BG11" s="255"/>
      <c r="BH11" s="281"/>
      <c r="BJ11" s="18"/>
    </row>
    <row r="12" spans="1:62" ht="12.75" customHeight="1" thickBot="1" x14ac:dyDescent="0.25">
      <c r="A12" s="263"/>
      <c r="B12" s="264"/>
      <c r="C12" s="264"/>
      <c r="D12" s="264"/>
      <c r="E12" s="265"/>
      <c r="F12" s="266"/>
      <c r="G12" s="264"/>
      <c r="H12" s="264"/>
      <c r="I12" s="267"/>
      <c r="J12" s="268" t="str">
        <f>IF(A12=0,"",A12/F12)</f>
        <v/>
      </c>
      <c r="K12" s="269"/>
      <c r="L12" s="270"/>
      <c r="M12" s="268" t="str">
        <f>IF(A12=0,"",IF(J12&gt;2.8,10,IF(J12&gt;2.099,(J12-2.1)/0.7+8,IF(J12&gt;1.599,(J12-1.6)/0.4*1.9+6,IF(J12&gt;1.199,(J12-1.2)/0.3*1.9+4,IF(J12&gt;1.099,(J12-1.1)/0.09*1.9+2,IF(J12&gt;0.99,(J12-1)/0.1*0.9+1,0)))))))</f>
        <v/>
      </c>
      <c r="N12" s="271"/>
      <c r="O12" s="271"/>
      <c r="P12" s="272"/>
      <c r="Q12" s="273" t="str">
        <f>IF(A12=0,"",IF(M12&lt;2,"Very Low",IF(M12&lt;4,"Low",IF(M12&lt;6,"Moderate",IF(M12&lt;8,"High",IF(M12&lt;10,"Very High",IF(M12&gt;=10,"Extreme")))))))</f>
        <v/>
      </c>
      <c r="R12" s="274"/>
      <c r="S12" s="274"/>
      <c r="T12" s="274"/>
      <c r="U12" s="275"/>
      <c r="V12" s="276"/>
      <c r="W12" s="277"/>
      <c r="X12" s="278"/>
      <c r="Y12" s="278"/>
      <c r="Z12" s="278"/>
      <c r="AA12" s="278"/>
      <c r="AB12" s="279"/>
      <c r="AC12" s="38"/>
      <c r="AD12" s="38"/>
      <c r="AE12" s="247"/>
      <c r="AF12" s="301" t="s">
        <v>59</v>
      </c>
      <c r="AG12" s="302"/>
      <c r="AH12" s="302"/>
      <c r="AI12" s="302"/>
      <c r="AJ12" s="302"/>
      <c r="AK12" s="302"/>
      <c r="AL12" s="302"/>
      <c r="AM12" s="302"/>
      <c r="AN12" s="294" t="s">
        <v>55</v>
      </c>
      <c r="AO12" s="294"/>
      <c r="AP12" s="295"/>
      <c r="AQ12" s="293" t="s">
        <v>60</v>
      </c>
      <c r="AR12" s="294"/>
      <c r="AS12" s="295"/>
      <c r="AT12" s="293" t="s">
        <v>61</v>
      </c>
      <c r="AU12" s="294"/>
      <c r="AV12" s="295"/>
      <c r="AW12" s="293" t="s">
        <v>62</v>
      </c>
      <c r="AX12" s="294"/>
      <c r="AY12" s="295"/>
      <c r="AZ12" s="293" t="s">
        <v>63</v>
      </c>
      <c r="BA12" s="294"/>
      <c r="BB12" s="295"/>
      <c r="BC12" s="293" t="s">
        <v>64</v>
      </c>
      <c r="BD12" s="294"/>
      <c r="BE12" s="295"/>
      <c r="BF12" s="293" t="s">
        <v>65</v>
      </c>
      <c r="BG12" s="294"/>
      <c r="BH12" s="296"/>
      <c r="BJ12" s="18"/>
    </row>
    <row r="13" spans="1:62" ht="12.75" customHeight="1" x14ac:dyDescent="0.25">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47"/>
      <c r="AF13" s="303"/>
      <c r="AG13" s="304"/>
      <c r="AH13" s="304"/>
      <c r="AI13" s="304"/>
      <c r="AJ13" s="304"/>
      <c r="AK13" s="304"/>
      <c r="AL13" s="304"/>
      <c r="AM13" s="304"/>
      <c r="AN13" s="297" t="s">
        <v>56</v>
      </c>
      <c r="AO13" s="297"/>
      <c r="AP13" s="298"/>
      <c r="AQ13" s="299" t="s">
        <v>67</v>
      </c>
      <c r="AR13" s="297"/>
      <c r="AS13" s="298"/>
      <c r="AT13" s="299" t="s">
        <v>68</v>
      </c>
      <c r="AU13" s="297"/>
      <c r="AV13" s="298"/>
      <c r="AW13" s="299" t="s">
        <v>69</v>
      </c>
      <c r="AX13" s="297"/>
      <c r="AY13" s="298"/>
      <c r="AZ13" s="299" t="s">
        <v>70</v>
      </c>
      <c r="BA13" s="297"/>
      <c r="BB13" s="298"/>
      <c r="BC13" s="299" t="s">
        <v>71</v>
      </c>
      <c r="BD13" s="297"/>
      <c r="BE13" s="298"/>
      <c r="BF13" s="299">
        <v>10</v>
      </c>
      <c r="BG13" s="297"/>
      <c r="BH13" s="300"/>
      <c r="BJ13" s="18"/>
    </row>
    <row r="14" spans="1:62" ht="12.75" customHeight="1" x14ac:dyDescent="0.25">
      <c r="A14" s="282" t="s">
        <v>72</v>
      </c>
      <c r="B14" s="283"/>
      <c r="C14" s="283"/>
      <c r="D14" s="283"/>
      <c r="E14" s="284"/>
      <c r="F14" s="285" t="s">
        <v>53</v>
      </c>
      <c r="G14" s="283"/>
      <c r="H14" s="283"/>
      <c r="I14" s="286"/>
      <c r="J14" s="285" t="s">
        <v>55</v>
      </c>
      <c r="K14" s="287"/>
      <c r="L14" s="288"/>
      <c r="M14" s="285" t="s">
        <v>56</v>
      </c>
      <c r="N14" s="283"/>
      <c r="O14" s="283"/>
      <c r="P14" s="316"/>
      <c r="Q14" s="289" t="s">
        <v>57</v>
      </c>
      <c r="R14" s="290"/>
      <c r="S14" s="290"/>
      <c r="T14" s="290"/>
      <c r="U14" s="290"/>
      <c r="V14" s="317"/>
      <c r="W14" s="285" t="s">
        <v>58</v>
      </c>
      <c r="X14" s="287"/>
      <c r="Y14" s="287"/>
      <c r="Z14" s="287"/>
      <c r="AA14" s="287"/>
      <c r="AB14" s="292"/>
      <c r="AC14" s="34"/>
      <c r="AD14" s="34"/>
      <c r="AE14" s="247"/>
      <c r="AF14" s="301" t="s">
        <v>73</v>
      </c>
      <c r="AG14" s="302"/>
      <c r="AH14" s="302"/>
      <c r="AI14" s="302"/>
      <c r="AJ14" s="302"/>
      <c r="AK14" s="302"/>
      <c r="AL14" s="302"/>
      <c r="AM14" s="302"/>
      <c r="AN14" s="294" t="s">
        <v>55</v>
      </c>
      <c r="AO14" s="294"/>
      <c r="AP14" s="295"/>
      <c r="AQ14" s="293" t="s">
        <v>74</v>
      </c>
      <c r="AR14" s="294"/>
      <c r="AS14" s="295"/>
      <c r="AT14" s="293" t="s">
        <v>75</v>
      </c>
      <c r="AU14" s="294"/>
      <c r="AV14" s="295"/>
      <c r="AW14" s="293" t="s">
        <v>76</v>
      </c>
      <c r="AX14" s="294"/>
      <c r="AY14" s="295"/>
      <c r="AZ14" s="293" t="s">
        <v>77</v>
      </c>
      <c r="BA14" s="294"/>
      <c r="BB14" s="295"/>
      <c r="BC14" s="293" t="s">
        <v>78</v>
      </c>
      <c r="BD14" s="294"/>
      <c r="BE14" s="295"/>
      <c r="BF14" s="293" t="s">
        <v>79</v>
      </c>
      <c r="BG14" s="294"/>
      <c r="BH14" s="296"/>
      <c r="BJ14" s="18"/>
    </row>
    <row r="15" spans="1:62" ht="12.75" customHeight="1" thickBot="1" x14ac:dyDescent="0.25">
      <c r="A15" s="263"/>
      <c r="B15" s="264"/>
      <c r="C15" s="264"/>
      <c r="D15" s="264"/>
      <c r="E15" s="265"/>
      <c r="F15" s="268" t="str">
        <f>IF(A12=0,"",A12)</f>
        <v/>
      </c>
      <c r="G15" s="271"/>
      <c r="H15" s="271"/>
      <c r="I15" s="305"/>
      <c r="J15" s="268" t="str">
        <f>IF(A15=0,"",A15/F15)</f>
        <v/>
      </c>
      <c r="K15" s="269"/>
      <c r="L15" s="270"/>
      <c r="M15" s="268" t="str">
        <f>IF(A15=0,"",IF(J15&lt;0.05,10,IF(J15&lt;0.1401,9-((J15-0.05)/0.09),IF(J15&lt;0.2901,7.9-((J15-0.15)/0.14*1.9),IF(J15&lt;0.4901,5.9-((J15-0.3)/0.19*1.9),IF(J15&lt;0.8901,3.9-((J15-0.5)/0.39*1.9),IF(J15&lt;1.01,1.9-((J15-0.9)/0.1*0.9),1)))))))</f>
        <v/>
      </c>
      <c r="N15" s="271"/>
      <c r="O15" s="271"/>
      <c r="P15" s="272"/>
      <c r="Q15" s="273" t="str">
        <f>IF(A15=0,"",IF(M15&lt;2,"Very Low",IF(M15&lt;4,"Low",IF(M15&lt;6,"Moderate",IF(M15&lt;8,"High",IF(M15&lt;10,"Very High",IF(M15&gt;=10,"Extreme")))))))</f>
        <v/>
      </c>
      <c r="R15" s="274"/>
      <c r="S15" s="274"/>
      <c r="T15" s="274"/>
      <c r="U15" s="275"/>
      <c r="V15" s="276"/>
      <c r="W15" s="306"/>
      <c r="X15" s="307"/>
      <c r="Y15" s="307"/>
      <c r="Z15" s="307"/>
      <c r="AA15" s="307"/>
      <c r="AB15" s="308"/>
      <c r="AC15" s="38"/>
      <c r="AD15" s="38"/>
      <c r="AE15" s="247"/>
      <c r="AF15" s="303"/>
      <c r="AG15" s="304"/>
      <c r="AH15" s="304"/>
      <c r="AI15" s="304"/>
      <c r="AJ15" s="304"/>
      <c r="AK15" s="304"/>
      <c r="AL15" s="304"/>
      <c r="AM15" s="304"/>
      <c r="AN15" s="297" t="s">
        <v>56</v>
      </c>
      <c r="AO15" s="297"/>
      <c r="AP15" s="298"/>
      <c r="AQ15" s="299" t="s">
        <v>67</v>
      </c>
      <c r="AR15" s="297"/>
      <c r="AS15" s="298"/>
      <c r="AT15" s="299" t="s">
        <v>68</v>
      </c>
      <c r="AU15" s="297"/>
      <c r="AV15" s="298"/>
      <c r="AW15" s="299" t="s">
        <v>69</v>
      </c>
      <c r="AX15" s="297"/>
      <c r="AY15" s="298"/>
      <c r="AZ15" s="299" t="s">
        <v>70</v>
      </c>
      <c r="BA15" s="297"/>
      <c r="BB15" s="298"/>
      <c r="BC15" s="299" t="s">
        <v>71</v>
      </c>
      <c r="BD15" s="297"/>
      <c r="BE15" s="298"/>
      <c r="BF15" s="299">
        <v>10</v>
      </c>
      <c r="BG15" s="297"/>
      <c r="BH15" s="300"/>
      <c r="BJ15" s="18"/>
    </row>
    <row r="16" spans="1:62" ht="12.75" customHeight="1" x14ac:dyDescent="0.25">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47"/>
      <c r="AF16" s="301" t="s">
        <v>80</v>
      </c>
      <c r="AG16" s="302"/>
      <c r="AH16" s="302"/>
      <c r="AI16" s="302"/>
      <c r="AJ16" s="302"/>
      <c r="AK16" s="302"/>
      <c r="AL16" s="302"/>
      <c r="AM16" s="302"/>
      <c r="AN16" s="294" t="s">
        <v>55</v>
      </c>
      <c r="AO16" s="294"/>
      <c r="AP16" s="295"/>
      <c r="AQ16" s="293" t="s">
        <v>81</v>
      </c>
      <c r="AR16" s="294"/>
      <c r="AS16" s="295"/>
      <c r="AT16" s="293" t="s">
        <v>82</v>
      </c>
      <c r="AU16" s="294"/>
      <c r="AV16" s="295"/>
      <c r="AW16" s="293" t="s">
        <v>83</v>
      </c>
      <c r="AX16" s="294"/>
      <c r="AY16" s="295"/>
      <c r="AZ16" s="293" t="s">
        <v>84</v>
      </c>
      <c r="BA16" s="294"/>
      <c r="BB16" s="295"/>
      <c r="BC16" s="293" t="s">
        <v>85</v>
      </c>
      <c r="BD16" s="333"/>
      <c r="BE16" s="334"/>
      <c r="BF16" s="293" t="s">
        <v>86</v>
      </c>
      <c r="BG16" s="294"/>
      <c r="BH16" s="296"/>
      <c r="BJ16" s="18"/>
    </row>
    <row r="17" spans="1:64" ht="12.75" customHeight="1" x14ac:dyDescent="0.25">
      <c r="A17" s="318" t="s">
        <v>87</v>
      </c>
      <c r="B17" s="319"/>
      <c r="C17" s="319"/>
      <c r="D17" s="319"/>
      <c r="E17" s="320"/>
      <c r="F17" s="324" t="s">
        <v>73</v>
      </c>
      <c r="G17" s="319"/>
      <c r="H17" s="319"/>
      <c r="I17" s="320"/>
      <c r="J17" s="309" t="s">
        <v>55</v>
      </c>
      <c r="K17" s="310"/>
      <c r="L17" s="326"/>
      <c r="M17" s="309" t="s">
        <v>56</v>
      </c>
      <c r="N17" s="328"/>
      <c r="O17" s="328"/>
      <c r="P17" s="329"/>
      <c r="Q17" s="324" t="s">
        <v>57</v>
      </c>
      <c r="R17" s="319"/>
      <c r="S17" s="319"/>
      <c r="T17" s="319"/>
      <c r="U17" s="319"/>
      <c r="V17" s="320"/>
      <c r="W17" s="309" t="s">
        <v>58</v>
      </c>
      <c r="X17" s="310"/>
      <c r="Y17" s="310"/>
      <c r="Z17" s="310"/>
      <c r="AA17" s="310"/>
      <c r="AB17" s="311"/>
      <c r="AC17" s="34"/>
      <c r="AD17" s="34"/>
      <c r="AE17" s="247"/>
      <c r="AF17" s="303"/>
      <c r="AG17" s="304"/>
      <c r="AH17" s="304"/>
      <c r="AI17" s="304"/>
      <c r="AJ17" s="304"/>
      <c r="AK17" s="304"/>
      <c r="AL17" s="304"/>
      <c r="AM17" s="304"/>
      <c r="AN17" s="297" t="s">
        <v>56</v>
      </c>
      <c r="AO17" s="297"/>
      <c r="AP17" s="298"/>
      <c r="AQ17" s="299" t="s">
        <v>67</v>
      </c>
      <c r="AR17" s="297"/>
      <c r="AS17" s="298"/>
      <c r="AT17" s="299" t="s">
        <v>68</v>
      </c>
      <c r="AU17" s="297"/>
      <c r="AV17" s="298"/>
      <c r="AW17" s="299" t="s">
        <v>69</v>
      </c>
      <c r="AX17" s="297"/>
      <c r="AY17" s="298"/>
      <c r="AZ17" s="299" t="s">
        <v>70</v>
      </c>
      <c r="BA17" s="297"/>
      <c r="BB17" s="298"/>
      <c r="BC17" s="299" t="s">
        <v>71</v>
      </c>
      <c r="BD17" s="297"/>
      <c r="BE17" s="298"/>
      <c r="BF17" s="299">
        <v>10</v>
      </c>
      <c r="BG17" s="297"/>
      <c r="BH17" s="300"/>
      <c r="BJ17" s="18"/>
    </row>
    <row r="18" spans="1:64" ht="12.75" customHeight="1" x14ac:dyDescent="0.25">
      <c r="A18" s="321"/>
      <c r="B18" s="322"/>
      <c r="C18" s="322"/>
      <c r="D18" s="322"/>
      <c r="E18" s="323"/>
      <c r="F18" s="325"/>
      <c r="G18" s="322"/>
      <c r="H18" s="322"/>
      <c r="I18" s="323"/>
      <c r="J18" s="312"/>
      <c r="K18" s="313"/>
      <c r="L18" s="327"/>
      <c r="M18" s="330"/>
      <c r="N18" s="331"/>
      <c r="O18" s="331"/>
      <c r="P18" s="332"/>
      <c r="Q18" s="325"/>
      <c r="R18" s="322"/>
      <c r="S18" s="322"/>
      <c r="T18" s="322"/>
      <c r="U18" s="322"/>
      <c r="V18" s="323"/>
      <c r="W18" s="312"/>
      <c r="X18" s="313"/>
      <c r="Y18" s="313"/>
      <c r="Z18" s="313"/>
      <c r="AA18" s="313"/>
      <c r="AB18" s="314"/>
      <c r="AC18" s="34"/>
      <c r="AD18" s="34"/>
      <c r="AE18" s="247"/>
      <c r="AF18" s="301" t="s">
        <v>88</v>
      </c>
      <c r="AG18" s="302"/>
      <c r="AH18" s="302"/>
      <c r="AI18" s="302"/>
      <c r="AJ18" s="302"/>
      <c r="AK18" s="302"/>
      <c r="AL18" s="302"/>
      <c r="AM18" s="302"/>
      <c r="AN18" s="294" t="s">
        <v>55</v>
      </c>
      <c r="AO18" s="294"/>
      <c r="AP18" s="295"/>
      <c r="AQ18" s="293" t="s">
        <v>89</v>
      </c>
      <c r="AR18" s="294"/>
      <c r="AS18" s="295"/>
      <c r="AT18" s="293" t="s">
        <v>90</v>
      </c>
      <c r="AU18" s="294"/>
      <c r="AV18" s="295"/>
      <c r="AW18" s="293" t="s">
        <v>91</v>
      </c>
      <c r="AX18" s="294"/>
      <c r="AY18" s="295"/>
      <c r="AZ18" s="293" t="s">
        <v>92</v>
      </c>
      <c r="BA18" s="294"/>
      <c r="BB18" s="295"/>
      <c r="BC18" s="293" t="s">
        <v>93</v>
      </c>
      <c r="BD18" s="294"/>
      <c r="BE18" s="295"/>
      <c r="BF18" s="293" t="s">
        <v>94</v>
      </c>
      <c r="BG18" s="294"/>
      <c r="BH18" s="296"/>
      <c r="BJ18" s="18"/>
    </row>
    <row r="19" spans="1:64" ht="12.75" customHeight="1" thickBot="1" x14ac:dyDescent="0.25">
      <c r="A19" s="263"/>
      <c r="B19" s="264"/>
      <c r="C19" s="264"/>
      <c r="D19" s="264"/>
      <c r="E19" s="265"/>
      <c r="F19" s="268" t="str">
        <f>J15</f>
        <v/>
      </c>
      <c r="G19" s="271"/>
      <c r="H19" s="271"/>
      <c r="I19" s="305"/>
      <c r="J19" s="268" t="str">
        <f>IF(A19=0,"",A19*F19)</f>
        <v/>
      </c>
      <c r="K19" s="269"/>
      <c r="L19" s="270"/>
      <c r="M19" s="273" t="str">
        <f>IF(A19=0,"",IF(J19&lt;5,10,IF(J19&lt;14.01,9-(J19-5)/9,IF(J19&lt;29.01,7.9-((J19-15)/14*1.9),IF(J19&lt;54.01,5.9-((J19-30)/24*1.9),IF(J19&lt;79.01,3.9-((J19-55)/24*1.9),IF(J19&lt;100.01,1.9-((J19-80)/20*0.9),1)))))))</f>
        <v/>
      </c>
      <c r="N19" s="274"/>
      <c r="O19" s="274"/>
      <c r="P19" s="315"/>
      <c r="Q19" s="273" t="str">
        <f>IF(A19=0,"",IF(M19&lt;2,"Very Low",IF(M19&lt;4,"Low",IF(M19&lt;6,"Moderate",IF(M19&lt;8,"High",IF(M19&lt;10,"Very High",IF(M19&gt;=10,"Extreme")))))))</f>
        <v/>
      </c>
      <c r="R19" s="274"/>
      <c r="S19" s="274"/>
      <c r="T19" s="274"/>
      <c r="U19" s="275"/>
      <c r="V19" s="276"/>
      <c r="W19" s="306"/>
      <c r="X19" s="307"/>
      <c r="Y19" s="307"/>
      <c r="Z19" s="307"/>
      <c r="AA19" s="307"/>
      <c r="AB19" s="308"/>
      <c r="AC19" s="38"/>
      <c r="AD19" s="38"/>
      <c r="AE19" s="247"/>
      <c r="AF19" s="303"/>
      <c r="AG19" s="304"/>
      <c r="AH19" s="304"/>
      <c r="AI19" s="304"/>
      <c r="AJ19" s="304"/>
      <c r="AK19" s="304"/>
      <c r="AL19" s="304"/>
      <c r="AM19" s="304"/>
      <c r="AN19" s="297" t="s">
        <v>56</v>
      </c>
      <c r="AO19" s="297"/>
      <c r="AP19" s="298"/>
      <c r="AQ19" s="299" t="s">
        <v>67</v>
      </c>
      <c r="AR19" s="297"/>
      <c r="AS19" s="298"/>
      <c r="AT19" s="299" t="s">
        <v>68</v>
      </c>
      <c r="AU19" s="297"/>
      <c r="AV19" s="298"/>
      <c r="AW19" s="299" t="s">
        <v>69</v>
      </c>
      <c r="AX19" s="297"/>
      <c r="AY19" s="298"/>
      <c r="AZ19" s="299" t="s">
        <v>70</v>
      </c>
      <c r="BA19" s="297"/>
      <c r="BB19" s="298"/>
      <c r="BC19" s="299" t="s">
        <v>71</v>
      </c>
      <c r="BD19" s="297"/>
      <c r="BE19" s="298"/>
      <c r="BF19" s="299">
        <v>10</v>
      </c>
      <c r="BG19" s="297"/>
      <c r="BH19" s="300"/>
      <c r="BJ19" s="18"/>
    </row>
    <row r="20" spans="1:64" ht="12.75" customHeight="1" x14ac:dyDescent="0.25">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47"/>
      <c r="AF20" s="301" t="s">
        <v>95</v>
      </c>
      <c r="AG20" s="302"/>
      <c r="AH20" s="302"/>
      <c r="AI20" s="302"/>
      <c r="AJ20" s="302"/>
      <c r="AK20" s="302"/>
      <c r="AL20" s="302"/>
      <c r="AM20" s="302"/>
      <c r="AN20" s="294" t="s">
        <v>55</v>
      </c>
      <c r="AO20" s="294"/>
      <c r="AP20" s="295"/>
      <c r="AQ20" s="293" t="s">
        <v>81</v>
      </c>
      <c r="AR20" s="294"/>
      <c r="AS20" s="295"/>
      <c r="AT20" s="293" t="s">
        <v>82</v>
      </c>
      <c r="AU20" s="294"/>
      <c r="AV20" s="295"/>
      <c r="AW20" s="293" t="s">
        <v>83</v>
      </c>
      <c r="AX20" s="294"/>
      <c r="AY20" s="295"/>
      <c r="AZ20" s="293" t="s">
        <v>84</v>
      </c>
      <c r="BA20" s="294"/>
      <c r="BB20" s="295"/>
      <c r="BC20" s="293" t="s">
        <v>96</v>
      </c>
      <c r="BD20" s="294"/>
      <c r="BE20" s="295"/>
      <c r="BF20" s="293" t="s">
        <v>97</v>
      </c>
      <c r="BG20" s="294"/>
      <c r="BH20" s="296"/>
      <c r="BJ20" s="18"/>
    </row>
    <row r="21" spans="1:64" ht="12.75" customHeight="1" thickBot="1" x14ac:dyDescent="0.3">
      <c r="A21" s="282" t="s">
        <v>98</v>
      </c>
      <c r="B21" s="283"/>
      <c r="C21" s="283"/>
      <c r="D21" s="283"/>
      <c r="E21" s="284"/>
      <c r="F21" s="122"/>
      <c r="G21" s="127"/>
      <c r="H21" s="127"/>
      <c r="I21" s="127"/>
      <c r="J21" s="127"/>
      <c r="K21" s="127"/>
      <c r="L21" s="46"/>
      <c r="M21" s="285" t="s">
        <v>56</v>
      </c>
      <c r="N21" s="283"/>
      <c r="O21" s="283"/>
      <c r="P21" s="316"/>
      <c r="Q21" s="289" t="s">
        <v>57</v>
      </c>
      <c r="R21" s="290"/>
      <c r="S21" s="290"/>
      <c r="T21" s="290"/>
      <c r="U21" s="290"/>
      <c r="V21" s="291"/>
      <c r="W21" s="285" t="s">
        <v>58</v>
      </c>
      <c r="X21" s="287"/>
      <c r="Y21" s="287"/>
      <c r="Z21" s="287"/>
      <c r="AA21" s="287"/>
      <c r="AB21" s="292"/>
      <c r="AC21" s="34"/>
      <c r="AD21" s="34"/>
      <c r="AE21" s="247"/>
      <c r="AF21" s="343"/>
      <c r="AG21" s="344"/>
      <c r="AH21" s="344"/>
      <c r="AI21" s="344"/>
      <c r="AJ21" s="344"/>
      <c r="AK21" s="344"/>
      <c r="AL21" s="344"/>
      <c r="AM21" s="344"/>
      <c r="AN21" s="336" t="s">
        <v>56</v>
      </c>
      <c r="AO21" s="336"/>
      <c r="AP21" s="337"/>
      <c r="AQ21" s="335" t="s">
        <v>67</v>
      </c>
      <c r="AR21" s="336"/>
      <c r="AS21" s="337"/>
      <c r="AT21" s="335" t="s">
        <v>68</v>
      </c>
      <c r="AU21" s="336"/>
      <c r="AV21" s="337"/>
      <c r="AW21" s="335" t="s">
        <v>69</v>
      </c>
      <c r="AX21" s="336"/>
      <c r="AY21" s="337"/>
      <c r="AZ21" s="335" t="s">
        <v>70</v>
      </c>
      <c r="BA21" s="336"/>
      <c r="BB21" s="337"/>
      <c r="BC21" s="335" t="s">
        <v>71</v>
      </c>
      <c r="BD21" s="336"/>
      <c r="BE21" s="337"/>
      <c r="BF21" s="335">
        <v>10</v>
      </c>
      <c r="BG21" s="336"/>
      <c r="BH21" s="338"/>
      <c r="BJ21" s="18"/>
    </row>
    <row r="22" spans="1:64" ht="12.75" customHeight="1" thickBot="1" x14ac:dyDescent="0.25">
      <c r="A22" s="263"/>
      <c r="B22" s="264"/>
      <c r="C22" s="264"/>
      <c r="D22" s="264"/>
      <c r="E22" s="265"/>
      <c r="F22" s="47"/>
      <c r="G22" s="126"/>
      <c r="H22" s="126"/>
      <c r="I22" s="126"/>
      <c r="J22" s="126"/>
      <c r="K22" s="126"/>
      <c r="L22" s="49"/>
      <c r="M22" s="339" t="str">
        <f>IF(A22=0,"",IF(A22&gt;119,10,IF(A22&gt;90.99,(A22-91)/28+8,IF(A22&gt;80.99,(A22-81)/9*1.9+6,IF(A22&gt;60.99,(A22-61)/19*1.9+4,IF(A22&gt;20.99,(A22-21)/39*1.9+2,IF(A22&gt;0,(A22-0)/20*0.9+1,1)))))))</f>
        <v/>
      </c>
      <c r="N22" s="340"/>
      <c r="O22" s="340"/>
      <c r="P22" s="315"/>
      <c r="Q22" s="273" t="str">
        <f>IF(A22=0,"",IF(M22&lt;2,"Very Low",IF(M22&lt;4,"Low",IF(M22&lt;6,"Moderate",IF(M22&lt;8,"High",IF(M22&lt;10,"Very High",IF(M22&gt;=10,"Extreme")))))))</f>
        <v/>
      </c>
      <c r="R22" s="274"/>
      <c r="S22" s="274"/>
      <c r="T22" s="274"/>
      <c r="U22" s="275"/>
      <c r="V22" s="276"/>
      <c r="W22" s="306"/>
      <c r="X22" s="307"/>
      <c r="Y22" s="307"/>
      <c r="Z22" s="307"/>
      <c r="AA22" s="307"/>
      <c r="AB22" s="308"/>
      <c r="AC22" s="38"/>
      <c r="AD22" s="38"/>
      <c r="AE22" s="247"/>
      <c r="AF22" s="248" t="s">
        <v>99</v>
      </c>
      <c r="AG22" s="248"/>
      <c r="AH22" s="248"/>
      <c r="AI22" s="248"/>
      <c r="AJ22" s="248"/>
      <c r="AK22" s="248"/>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2"/>
      <c r="BJ22" s="18"/>
    </row>
    <row r="23" spans="1:64" ht="12.75" customHeight="1" x14ac:dyDescent="0.2">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2" t="s">
        <v>100</v>
      </c>
      <c r="AF23" s="354" t="s">
        <v>101</v>
      </c>
      <c r="AG23" s="355"/>
      <c r="AH23" s="356"/>
      <c r="AI23" s="356"/>
      <c r="AJ23" s="356"/>
      <c r="AK23" s="356"/>
      <c r="AL23" s="200"/>
      <c r="AM23" s="357"/>
      <c r="AN23" s="358" t="s">
        <v>102</v>
      </c>
      <c r="AO23" s="200"/>
      <c r="AP23" s="200"/>
      <c r="AQ23" s="200"/>
      <c r="AR23" s="200"/>
      <c r="AS23" s="200"/>
      <c r="AT23" s="200"/>
      <c r="AU23" s="200"/>
      <c r="AV23" s="200"/>
      <c r="AW23" s="200"/>
      <c r="AX23" s="200"/>
      <c r="AY23" s="200"/>
      <c r="AZ23" s="200"/>
      <c r="BA23" s="200"/>
      <c r="BB23" s="200"/>
      <c r="BC23" s="200"/>
      <c r="BD23" s="200"/>
      <c r="BE23" s="200"/>
      <c r="BF23" s="200"/>
      <c r="BG23" s="200"/>
      <c r="BH23" s="201"/>
      <c r="BJ23" s="18"/>
    </row>
    <row r="24" spans="1:64" ht="12.75" customHeight="1" x14ac:dyDescent="0.2">
      <c r="A24" s="318" t="s">
        <v>103</v>
      </c>
      <c r="B24" s="319"/>
      <c r="C24" s="319"/>
      <c r="D24" s="319"/>
      <c r="E24" s="320"/>
      <c r="F24" s="123"/>
      <c r="G24" s="124"/>
      <c r="H24" s="124"/>
      <c r="I24" s="52"/>
      <c r="J24" s="52"/>
      <c r="K24" s="52"/>
      <c r="L24" s="53"/>
      <c r="M24" s="309" t="s">
        <v>56</v>
      </c>
      <c r="N24" s="328"/>
      <c r="O24" s="328"/>
      <c r="P24" s="329"/>
      <c r="Q24" s="324" t="s">
        <v>57</v>
      </c>
      <c r="R24" s="319"/>
      <c r="S24" s="319"/>
      <c r="T24" s="319"/>
      <c r="U24" s="319"/>
      <c r="V24" s="320"/>
      <c r="W24" s="309" t="s">
        <v>58</v>
      </c>
      <c r="X24" s="310"/>
      <c r="Y24" s="310"/>
      <c r="Z24" s="310"/>
      <c r="AA24" s="310"/>
      <c r="AB24" s="311"/>
      <c r="AC24" s="34"/>
      <c r="AD24" s="34"/>
      <c r="AE24" s="352"/>
      <c r="AF24" s="348" t="s">
        <v>104</v>
      </c>
      <c r="AG24" s="349"/>
      <c r="AH24" s="346"/>
      <c r="AI24" s="346"/>
      <c r="AJ24" s="346"/>
      <c r="AK24" s="346"/>
      <c r="AL24" s="346"/>
      <c r="AM24" s="350"/>
      <c r="AN24" s="345" t="s">
        <v>105</v>
      </c>
      <c r="AO24" s="346"/>
      <c r="AP24" s="346"/>
      <c r="AQ24" s="346"/>
      <c r="AR24" s="346"/>
      <c r="AS24" s="346"/>
      <c r="AT24" s="346"/>
      <c r="AU24" s="346"/>
      <c r="AV24" s="346"/>
      <c r="AW24" s="346"/>
      <c r="AX24" s="346"/>
      <c r="AY24" s="346"/>
      <c r="AZ24" s="346"/>
      <c r="BA24" s="346"/>
      <c r="BB24" s="346"/>
      <c r="BC24" s="346"/>
      <c r="BD24" s="346"/>
      <c r="BE24" s="346"/>
      <c r="BF24" s="346"/>
      <c r="BG24" s="346"/>
      <c r="BH24" s="347"/>
      <c r="BJ24" s="18"/>
    </row>
    <row r="25" spans="1:64" ht="12.75" customHeight="1" x14ac:dyDescent="0.2">
      <c r="A25" s="321"/>
      <c r="B25" s="322"/>
      <c r="C25" s="322"/>
      <c r="D25" s="322"/>
      <c r="E25" s="323"/>
      <c r="F25" s="54"/>
      <c r="G25" s="55"/>
      <c r="H25" s="55"/>
      <c r="I25" s="55"/>
      <c r="J25" s="55"/>
      <c r="K25" s="55"/>
      <c r="L25" s="56"/>
      <c r="M25" s="330"/>
      <c r="N25" s="331"/>
      <c r="O25" s="331"/>
      <c r="P25" s="332"/>
      <c r="Q25" s="325"/>
      <c r="R25" s="322"/>
      <c r="S25" s="322"/>
      <c r="T25" s="322"/>
      <c r="U25" s="322"/>
      <c r="V25" s="323"/>
      <c r="W25" s="312"/>
      <c r="X25" s="313"/>
      <c r="Y25" s="313"/>
      <c r="Z25" s="313"/>
      <c r="AA25" s="313"/>
      <c r="AB25" s="314"/>
      <c r="AC25" s="34"/>
      <c r="AD25" s="34"/>
      <c r="AE25" s="352"/>
      <c r="AF25" s="348" t="s">
        <v>106</v>
      </c>
      <c r="AG25" s="349"/>
      <c r="AH25" s="287"/>
      <c r="AI25" s="287"/>
      <c r="AJ25" s="287"/>
      <c r="AK25" s="287"/>
      <c r="AL25" s="346"/>
      <c r="AM25" s="350"/>
      <c r="AN25" s="345" t="s">
        <v>107</v>
      </c>
      <c r="AO25" s="346"/>
      <c r="AP25" s="346"/>
      <c r="AQ25" s="346"/>
      <c r="AR25" s="346"/>
      <c r="AS25" s="346"/>
      <c r="AT25" s="346"/>
      <c r="AU25" s="346"/>
      <c r="AV25" s="346"/>
      <c r="AW25" s="346"/>
      <c r="AX25" s="346"/>
      <c r="AY25" s="346"/>
      <c r="AZ25" s="346"/>
      <c r="BA25" s="346"/>
      <c r="BB25" s="346"/>
      <c r="BC25" s="346"/>
      <c r="BD25" s="346"/>
      <c r="BE25" s="346"/>
      <c r="BF25" s="346"/>
      <c r="BG25" s="346"/>
      <c r="BH25" s="347"/>
      <c r="BJ25" s="18"/>
    </row>
    <row r="26" spans="1:64" ht="12.75" customHeight="1" thickBot="1" x14ac:dyDescent="0.25">
      <c r="A26" s="263"/>
      <c r="B26" s="264"/>
      <c r="C26" s="264"/>
      <c r="D26" s="264"/>
      <c r="E26" s="265"/>
      <c r="F26" s="47"/>
      <c r="G26" s="126"/>
      <c r="H26" s="126"/>
      <c r="I26" s="126"/>
      <c r="J26" s="126"/>
      <c r="K26" s="126"/>
      <c r="L26" s="49"/>
      <c r="M26" s="268" t="str">
        <f>IF(A26=0,"",IF(A26&lt;10,10,IF(A26&lt;15.01,9-((A26-10)/5),IF(A26&lt;29.01,7.9-((A26-15)/14*1.9),IF(A26&lt;54.01,5.9-((A26-30)/24*1.9),IF(A26&lt;79.01,3.9-((A26-55)/24*1.9),IF(A26&lt;100.01,1.9-((A26-80)/20*0.9),1)))))))</f>
        <v/>
      </c>
      <c r="N26" s="271"/>
      <c r="O26" s="271"/>
      <c r="P26" s="272"/>
      <c r="Q26" s="273" t="str">
        <f>IF(A26=0,"",IF(M26&lt;2,"Very Low",IF(M26&lt;4,"Low",IF(M26&lt;6,"Moderate",IF(M26&lt;8,"High",IF(M26&lt;10,"Very High",IF(M26&gt;=10,"Extreme")))))))</f>
        <v/>
      </c>
      <c r="R26" s="274"/>
      <c r="S26" s="274"/>
      <c r="T26" s="274"/>
      <c r="U26" s="275"/>
      <c r="V26" s="276"/>
      <c r="W26" s="306"/>
      <c r="X26" s="307"/>
      <c r="Y26" s="307"/>
      <c r="Z26" s="307"/>
      <c r="AA26" s="307"/>
      <c r="AB26" s="308"/>
      <c r="AC26" s="38"/>
      <c r="AD26" s="38"/>
      <c r="AE26" s="352"/>
      <c r="AF26" s="348" t="s">
        <v>108</v>
      </c>
      <c r="AG26" s="349"/>
      <c r="AH26" s="287"/>
      <c r="AI26" s="287"/>
      <c r="AJ26" s="287"/>
      <c r="AK26" s="287"/>
      <c r="AL26" s="346"/>
      <c r="AM26" s="350"/>
      <c r="AN26" s="351" t="s">
        <v>109</v>
      </c>
      <c r="AO26" s="346"/>
      <c r="AP26" s="346"/>
      <c r="AQ26" s="346"/>
      <c r="AR26" s="346"/>
      <c r="AS26" s="346"/>
      <c r="AT26" s="346"/>
      <c r="AU26" s="346"/>
      <c r="AV26" s="346"/>
      <c r="AW26" s="346"/>
      <c r="AX26" s="346"/>
      <c r="AY26" s="346"/>
      <c r="AZ26" s="346"/>
      <c r="BA26" s="346"/>
      <c r="BB26" s="346"/>
      <c r="BC26" s="346"/>
      <c r="BD26" s="346"/>
      <c r="BE26" s="346"/>
      <c r="BF26" s="346"/>
      <c r="BG26" s="346"/>
      <c r="BH26" s="347"/>
      <c r="BJ26" s="18"/>
    </row>
    <row r="27" spans="1:64" ht="12.75" customHeight="1" x14ac:dyDescent="0.2">
      <c r="A27" s="39"/>
      <c r="B27" s="40"/>
      <c r="C27" s="40"/>
      <c r="D27" s="40"/>
      <c r="E27" s="40"/>
      <c r="F27" s="57"/>
      <c r="G27" s="57"/>
      <c r="H27" s="57"/>
      <c r="I27" s="57"/>
      <c r="J27" s="57"/>
      <c r="K27" s="57"/>
      <c r="L27" s="58"/>
      <c r="M27" s="359" t="s">
        <v>110</v>
      </c>
      <c r="N27" s="360"/>
      <c r="O27" s="360"/>
      <c r="P27" s="361"/>
      <c r="Q27" s="362"/>
      <c r="R27" s="362"/>
      <c r="S27" s="362"/>
      <c r="T27" s="362"/>
      <c r="U27" s="362"/>
      <c r="V27" s="363"/>
      <c r="W27" s="285" t="s">
        <v>58</v>
      </c>
      <c r="X27" s="287"/>
      <c r="Y27" s="287"/>
      <c r="Z27" s="287"/>
      <c r="AA27" s="287"/>
      <c r="AB27" s="292"/>
      <c r="AC27" s="34"/>
      <c r="AD27" s="34"/>
      <c r="AE27" s="352"/>
      <c r="AF27" s="348" t="s">
        <v>111</v>
      </c>
      <c r="AG27" s="349"/>
      <c r="AH27" s="287"/>
      <c r="AI27" s="287"/>
      <c r="AJ27" s="287"/>
      <c r="AK27" s="287"/>
      <c r="AL27" s="346"/>
      <c r="AM27" s="350"/>
      <c r="AN27" s="351" t="s">
        <v>112</v>
      </c>
      <c r="AO27" s="346"/>
      <c r="AP27" s="346"/>
      <c r="AQ27" s="346"/>
      <c r="AR27" s="346"/>
      <c r="AS27" s="346"/>
      <c r="AT27" s="346"/>
      <c r="AU27" s="346"/>
      <c r="AV27" s="346"/>
      <c r="AW27" s="346"/>
      <c r="AX27" s="346"/>
      <c r="AY27" s="346"/>
      <c r="AZ27" s="346"/>
      <c r="BA27" s="346"/>
      <c r="BB27" s="346"/>
      <c r="BC27" s="346"/>
      <c r="BD27" s="346"/>
      <c r="BE27" s="346"/>
      <c r="BF27" s="346"/>
      <c r="BG27" s="346"/>
      <c r="BH27" s="347"/>
      <c r="BJ27" s="18"/>
    </row>
    <row r="28" spans="1:64" ht="12.75" customHeight="1" thickBot="1" x14ac:dyDescent="0.25">
      <c r="A28" s="59" t="s">
        <v>113</v>
      </c>
      <c r="B28" s="60"/>
      <c r="C28" s="60"/>
      <c r="D28" s="60"/>
      <c r="E28" s="61"/>
      <c r="F28" s="61"/>
      <c r="G28" s="61"/>
      <c r="H28" s="61"/>
      <c r="I28" s="61"/>
      <c r="J28" s="61"/>
      <c r="K28" s="61"/>
      <c r="L28" s="62"/>
      <c r="M28" s="266"/>
      <c r="N28" s="264"/>
      <c r="O28" s="264"/>
      <c r="P28" s="364"/>
      <c r="Q28" s="365"/>
      <c r="R28" s="365"/>
      <c r="S28" s="365"/>
      <c r="T28" s="365"/>
      <c r="U28" s="365"/>
      <c r="V28" s="366"/>
      <c r="W28" s="306"/>
      <c r="X28" s="307"/>
      <c r="Y28" s="307"/>
      <c r="Z28" s="307"/>
      <c r="AA28" s="307"/>
      <c r="AB28" s="308"/>
      <c r="AC28" s="38"/>
      <c r="AD28" s="38"/>
      <c r="AE28" s="352"/>
      <c r="AF28" s="348" t="s">
        <v>114</v>
      </c>
      <c r="AG28" s="349"/>
      <c r="AH28" s="287"/>
      <c r="AI28" s="287"/>
      <c r="AJ28" s="287"/>
      <c r="AK28" s="287"/>
      <c r="AL28" s="367"/>
      <c r="AM28" s="368"/>
      <c r="AN28" s="345" t="s">
        <v>115</v>
      </c>
      <c r="AO28" s="346"/>
      <c r="AP28" s="346"/>
      <c r="AQ28" s="346"/>
      <c r="AR28" s="346"/>
      <c r="AS28" s="346"/>
      <c r="AT28" s="346"/>
      <c r="AU28" s="346"/>
      <c r="AV28" s="346"/>
      <c r="AW28" s="346"/>
      <c r="AX28" s="346"/>
      <c r="AY28" s="346"/>
      <c r="AZ28" s="346"/>
      <c r="BA28" s="346"/>
      <c r="BB28" s="346"/>
      <c r="BC28" s="346"/>
      <c r="BD28" s="346"/>
      <c r="BE28" s="346"/>
      <c r="BF28" s="346"/>
      <c r="BG28" s="346"/>
      <c r="BH28" s="347"/>
      <c r="BJ28" s="18"/>
    </row>
    <row r="29" spans="1:64" ht="12.75" customHeight="1" thickBot="1" x14ac:dyDescent="0.25">
      <c r="A29" s="39"/>
      <c r="B29" s="40"/>
      <c r="C29" s="40"/>
      <c r="D29" s="40"/>
      <c r="E29" s="40"/>
      <c r="F29" s="57"/>
      <c r="G29" s="57"/>
      <c r="H29" s="57"/>
      <c r="I29" s="57"/>
      <c r="J29" s="57"/>
      <c r="K29" s="57"/>
      <c r="L29" s="58"/>
      <c r="M29" s="359" t="s">
        <v>110</v>
      </c>
      <c r="N29" s="360"/>
      <c r="O29" s="360"/>
      <c r="P29" s="396"/>
      <c r="Q29" s="397"/>
      <c r="R29" s="362"/>
      <c r="S29" s="362"/>
      <c r="T29" s="362"/>
      <c r="U29" s="398"/>
      <c r="V29" s="399"/>
      <c r="W29" s="285" t="s">
        <v>58</v>
      </c>
      <c r="X29" s="287"/>
      <c r="Y29" s="287"/>
      <c r="Z29" s="287"/>
      <c r="AA29" s="287"/>
      <c r="AB29" s="292"/>
      <c r="AC29" s="34"/>
      <c r="AD29" s="34"/>
      <c r="AE29" s="352"/>
      <c r="AF29" s="400" t="s">
        <v>116</v>
      </c>
      <c r="AG29" s="401"/>
      <c r="AH29" s="402"/>
      <c r="AI29" s="402"/>
      <c r="AJ29" s="402"/>
      <c r="AK29" s="402"/>
      <c r="AL29" s="403"/>
      <c r="AM29" s="404"/>
      <c r="AN29" s="405" t="s">
        <v>117</v>
      </c>
      <c r="AO29" s="406"/>
      <c r="AP29" s="406"/>
      <c r="AQ29" s="406"/>
      <c r="AR29" s="406"/>
      <c r="AS29" s="406"/>
      <c r="AT29" s="406"/>
      <c r="AU29" s="406"/>
      <c r="AV29" s="406"/>
      <c r="AW29" s="406"/>
      <c r="AX29" s="406"/>
      <c r="AY29" s="406"/>
      <c r="AZ29" s="406"/>
      <c r="BA29" s="406"/>
      <c r="BB29" s="406"/>
      <c r="BC29" s="406"/>
      <c r="BD29" s="406"/>
      <c r="BE29" s="406"/>
      <c r="BF29" s="406"/>
      <c r="BG29" s="406"/>
      <c r="BH29" s="407"/>
      <c r="BJ29" s="18"/>
    </row>
    <row r="30" spans="1:64" ht="12.75" customHeight="1" thickBot="1" x14ac:dyDescent="0.25">
      <c r="A30" s="63" t="s">
        <v>118</v>
      </c>
      <c r="B30" s="64"/>
      <c r="C30" s="64"/>
      <c r="D30" s="64"/>
      <c r="E30" s="65"/>
      <c r="F30" s="65"/>
      <c r="G30" s="65"/>
      <c r="H30" s="65"/>
      <c r="I30" s="65"/>
      <c r="J30" s="65"/>
      <c r="K30" s="65"/>
      <c r="L30" s="66"/>
      <c r="M30" s="408"/>
      <c r="N30" s="409"/>
      <c r="O30" s="409"/>
      <c r="P30" s="410"/>
      <c r="Q30" s="309"/>
      <c r="R30" s="328"/>
      <c r="S30" s="328"/>
      <c r="T30" s="328"/>
      <c r="U30" s="411"/>
      <c r="V30" s="412"/>
      <c r="W30" s="306"/>
      <c r="X30" s="307"/>
      <c r="Y30" s="307"/>
      <c r="Z30" s="307"/>
      <c r="AA30" s="307"/>
      <c r="AB30" s="308"/>
      <c r="AC30" s="38"/>
      <c r="AD30" s="38"/>
      <c r="AE30" s="352"/>
      <c r="AF30" s="248" t="s">
        <v>119</v>
      </c>
      <c r="AG30" s="248"/>
      <c r="AH30" s="248"/>
      <c r="AI30" s="248"/>
      <c r="AJ30" s="248"/>
      <c r="AK30" s="248"/>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2"/>
      <c r="BJ30" s="18"/>
    </row>
    <row r="31" spans="1:64" ht="12.75" customHeight="1" thickTop="1" thickBot="1" x14ac:dyDescent="0.3">
      <c r="A31" s="421" t="s">
        <v>120</v>
      </c>
      <c r="B31" s="422"/>
      <c r="C31" s="422"/>
      <c r="D31" s="422"/>
      <c r="E31" s="423"/>
      <c r="F31" s="423"/>
      <c r="G31" s="423"/>
      <c r="H31" s="423"/>
      <c r="I31" s="423"/>
      <c r="J31" s="423"/>
      <c r="K31" s="423"/>
      <c r="L31" s="423"/>
      <c r="M31" s="424" t="str">
        <f>IF(A12=0,"",SUM(M11:P30))</f>
        <v/>
      </c>
      <c r="N31" s="424"/>
      <c r="O31" s="424"/>
      <c r="P31" s="425"/>
      <c r="Q31" s="369"/>
      <c r="R31" s="369"/>
      <c r="S31" s="369"/>
      <c r="T31" s="369"/>
      <c r="U31" s="370"/>
      <c r="V31" s="370"/>
      <c r="W31" s="370"/>
      <c r="X31" s="370"/>
      <c r="Y31" s="370"/>
      <c r="Z31" s="370"/>
      <c r="AA31" s="371"/>
      <c r="AB31" s="372"/>
      <c r="AC31" s="67"/>
      <c r="AD31" s="67"/>
      <c r="AE31" s="353"/>
      <c r="AF31" s="373" t="s">
        <v>121</v>
      </c>
      <c r="AG31" s="374"/>
      <c r="AH31" s="374"/>
      <c r="AI31" s="374"/>
      <c r="AJ31" s="374"/>
      <c r="AK31" s="374"/>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75"/>
      <c r="BH31" s="376"/>
      <c r="BJ31" s="18"/>
    </row>
    <row r="32" spans="1:64" s="19" customFormat="1" ht="12.75" customHeight="1" thickBot="1" x14ac:dyDescent="0.3">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25">
      <c r="A33" s="377" t="s">
        <v>122</v>
      </c>
      <c r="B33" s="356"/>
      <c r="C33" s="356"/>
      <c r="D33" s="356"/>
      <c r="E33" s="356"/>
      <c r="F33" s="356"/>
      <c r="G33" s="356"/>
      <c r="H33" s="356"/>
      <c r="I33" s="356"/>
      <c r="J33" s="356"/>
      <c r="K33" s="356"/>
      <c r="L33" s="356"/>
      <c r="M33" s="378"/>
      <c r="N33" s="70"/>
      <c r="O33" s="20"/>
      <c r="P33" s="20"/>
      <c r="Q33" s="20"/>
      <c r="R33" s="20"/>
      <c r="S33" s="20"/>
      <c r="AH33" s="19"/>
      <c r="AO33" s="18"/>
      <c r="AP33" s="379"/>
      <c r="AQ33" s="183"/>
      <c r="AR33" s="183"/>
      <c r="AS33" s="183"/>
      <c r="AT33" s="183"/>
      <c r="AU33" s="183"/>
      <c r="AV33" s="183"/>
      <c r="AW33" s="183"/>
      <c r="AX33" s="183"/>
      <c r="AY33" s="183"/>
      <c r="AZ33" s="183"/>
      <c r="BA33" s="183"/>
      <c r="BB33" s="183"/>
      <c r="BC33" s="183"/>
      <c r="BD33" s="183"/>
      <c r="BE33" s="183"/>
      <c r="BF33" s="183"/>
      <c r="BG33" s="183"/>
      <c r="BH33" s="183"/>
      <c r="BI33" s="71"/>
    </row>
    <row r="34" spans="1:61" ht="12.75" customHeight="1" x14ac:dyDescent="0.25">
      <c r="A34" s="384" t="s">
        <v>123</v>
      </c>
      <c r="B34" s="310"/>
      <c r="C34" s="310"/>
      <c r="D34" s="326"/>
      <c r="E34" s="388" t="s">
        <v>124</v>
      </c>
      <c r="F34" s="388"/>
      <c r="G34" s="388"/>
      <c r="H34" s="389"/>
      <c r="I34" s="391" t="s">
        <v>58</v>
      </c>
      <c r="J34" s="310"/>
      <c r="K34" s="310"/>
      <c r="L34" s="310"/>
      <c r="M34" s="311"/>
      <c r="N34" s="70"/>
      <c r="O34" s="72"/>
      <c r="P34" s="20"/>
      <c r="Q34" s="20"/>
      <c r="R34" s="20"/>
      <c r="S34" s="20"/>
      <c r="AH34" s="19"/>
      <c r="AO34" s="18"/>
      <c r="AP34" s="380"/>
      <c r="AQ34" s="381"/>
      <c r="AR34" s="381"/>
      <c r="AS34" s="381"/>
      <c r="AT34" s="381"/>
      <c r="AU34" s="381"/>
      <c r="AV34" s="381"/>
      <c r="AW34" s="381"/>
      <c r="AX34" s="381"/>
      <c r="AY34" s="381"/>
      <c r="AZ34" s="381"/>
      <c r="BA34" s="381"/>
      <c r="BB34" s="381"/>
      <c r="BC34" s="381"/>
      <c r="BD34" s="381"/>
      <c r="BE34" s="381"/>
      <c r="BF34" s="381"/>
      <c r="BG34" s="381"/>
      <c r="BH34" s="381"/>
      <c r="BI34" s="71"/>
    </row>
    <row r="35" spans="1:61" ht="12.75" customHeight="1" thickBot="1" x14ac:dyDescent="0.3">
      <c r="A35" s="385"/>
      <c r="B35" s="386"/>
      <c r="C35" s="386"/>
      <c r="D35" s="387"/>
      <c r="E35" s="390"/>
      <c r="F35" s="390"/>
      <c r="G35" s="390"/>
      <c r="H35" s="390"/>
      <c r="I35" s="392"/>
      <c r="J35" s="386"/>
      <c r="K35" s="386"/>
      <c r="L35" s="386"/>
      <c r="M35" s="393"/>
      <c r="N35" s="70"/>
      <c r="O35" s="72"/>
      <c r="P35" s="20"/>
      <c r="Q35" s="20"/>
      <c r="R35" s="20"/>
      <c r="S35" s="20"/>
      <c r="T35" s="25"/>
      <c r="U35" s="25"/>
      <c r="V35" s="25"/>
      <c r="W35" s="25"/>
      <c r="X35" s="25"/>
      <c r="Y35" s="25"/>
      <c r="Z35" s="25"/>
      <c r="AH35" s="19"/>
      <c r="AO35" s="18"/>
      <c r="AP35" s="380"/>
      <c r="AQ35" s="381"/>
      <c r="AR35" s="381"/>
      <c r="AS35" s="381"/>
      <c r="AT35" s="381"/>
      <c r="AU35" s="381"/>
      <c r="AV35" s="381"/>
      <c r="AW35" s="381"/>
      <c r="AX35" s="381"/>
      <c r="AY35" s="381"/>
      <c r="AZ35" s="381"/>
      <c r="BA35" s="381"/>
      <c r="BB35" s="381"/>
      <c r="BC35" s="381"/>
      <c r="BD35" s="381"/>
      <c r="BE35" s="381"/>
      <c r="BF35" s="381"/>
      <c r="BG35" s="381"/>
      <c r="BH35" s="381"/>
      <c r="BI35" s="71"/>
    </row>
    <row r="36" spans="1:61" ht="12.75" customHeight="1" x14ac:dyDescent="0.25">
      <c r="A36" s="394"/>
      <c r="B36" s="395"/>
      <c r="C36" s="395"/>
      <c r="D36" s="395"/>
      <c r="E36" s="395"/>
      <c r="F36" s="395"/>
      <c r="G36" s="395"/>
      <c r="H36" s="395"/>
      <c r="I36" s="413"/>
      <c r="J36" s="414"/>
      <c r="K36" s="414"/>
      <c r="L36" s="414"/>
      <c r="M36" s="415"/>
      <c r="N36" s="73"/>
      <c r="O36" s="74"/>
      <c r="P36" s="74"/>
      <c r="Q36" s="74"/>
      <c r="R36" s="74"/>
      <c r="S36" s="74"/>
      <c r="AH36" s="19"/>
      <c r="AO36" s="18"/>
      <c r="AP36" s="380"/>
      <c r="AQ36" s="381"/>
      <c r="AR36" s="381"/>
      <c r="AS36" s="381"/>
      <c r="AT36" s="381"/>
      <c r="AU36" s="381"/>
      <c r="AV36" s="381"/>
      <c r="AW36" s="381"/>
      <c r="AX36" s="381"/>
      <c r="AY36" s="381"/>
      <c r="AZ36" s="381"/>
      <c r="BA36" s="381"/>
      <c r="BB36" s="381"/>
      <c r="BC36" s="381"/>
      <c r="BD36" s="381"/>
      <c r="BE36" s="381"/>
      <c r="BF36" s="381"/>
      <c r="BG36" s="381"/>
      <c r="BH36" s="381"/>
      <c r="BI36" s="71"/>
    </row>
    <row r="37" spans="1:61" ht="12.75" customHeight="1" x14ac:dyDescent="0.25">
      <c r="A37" s="416"/>
      <c r="B37" s="417"/>
      <c r="C37" s="417"/>
      <c r="D37" s="417"/>
      <c r="E37" s="417"/>
      <c r="F37" s="417"/>
      <c r="G37" s="417"/>
      <c r="H37" s="417"/>
      <c r="I37" s="418"/>
      <c r="J37" s="419"/>
      <c r="K37" s="419"/>
      <c r="L37" s="419"/>
      <c r="M37" s="420"/>
      <c r="N37" s="73"/>
      <c r="O37" s="74"/>
      <c r="P37" s="74"/>
      <c r="Q37" s="74"/>
      <c r="R37" s="74"/>
      <c r="S37" s="74"/>
      <c r="AH37" s="19"/>
      <c r="AO37" s="18"/>
      <c r="AP37" s="380"/>
      <c r="AQ37" s="381"/>
      <c r="AR37" s="381"/>
      <c r="AS37" s="381"/>
      <c r="AT37" s="381"/>
      <c r="AU37" s="381"/>
      <c r="AV37" s="381"/>
      <c r="AW37" s="381"/>
      <c r="AX37" s="381"/>
      <c r="AY37" s="381"/>
      <c r="AZ37" s="381"/>
      <c r="BA37" s="381"/>
      <c r="BB37" s="381"/>
      <c r="BC37" s="381"/>
      <c r="BD37" s="381"/>
      <c r="BE37" s="381"/>
      <c r="BF37" s="381"/>
      <c r="BG37" s="381"/>
      <c r="BH37" s="381"/>
      <c r="BI37" s="71"/>
    </row>
    <row r="38" spans="1:61" ht="12.75" customHeight="1" x14ac:dyDescent="0.25">
      <c r="A38" s="416"/>
      <c r="B38" s="417"/>
      <c r="C38" s="417"/>
      <c r="D38" s="417"/>
      <c r="E38" s="417"/>
      <c r="F38" s="417"/>
      <c r="G38" s="417"/>
      <c r="H38" s="417"/>
      <c r="I38" s="418"/>
      <c r="J38" s="419"/>
      <c r="K38" s="419"/>
      <c r="L38" s="419"/>
      <c r="M38" s="420"/>
      <c r="N38" s="73"/>
      <c r="O38" s="74"/>
      <c r="P38" s="74"/>
      <c r="Q38" s="74"/>
      <c r="R38" s="74"/>
      <c r="S38" s="74"/>
      <c r="AH38" s="19"/>
      <c r="AO38" s="18"/>
      <c r="AP38" s="380"/>
      <c r="AQ38" s="381"/>
      <c r="AR38" s="381"/>
      <c r="AS38" s="381"/>
      <c r="AT38" s="381"/>
      <c r="AU38" s="381"/>
      <c r="AV38" s="381"/>
      <c r="AW38" s="381"/>
      <c r="AX38" s="381"/>
      <c r="AY38" s="381"/>
      <c r="AZ38" s="381"/>
      <c r="BA38" s="381"/>
      <c r="BB38" s="381"/>
      <c r="BC38" s="381"/>
      <c r="BD38" s="381"/>
      <c r="BE38" s="381"/>
      <c r="BF38" s="381"/>
      <c r="BG38" s="381"/>
      <c r="BH38" s="381"/>
      <c r="BI38" s="71"/>
    </row>
    <row r="39" spans="1:61" ht="12.75" customHeight="1" x14ac:dyDescent="0.25">
      <c r="A39" s="416"/>
      <c r="B39" s="417"/>
      <c r="C39" s="417"/>
      <c r="D39" s="417"/>
      <c r="E39" s="417"/>
      <c r="F39" s="417"/>
      <c r="G39" s="417"/>
      <c r="H39" s="417"/>
      <c r="I39" s="418"/>
      <c r="J39" s="419"/>
      <c r="K39" s="419"/>
      <c r="L39" s="419"/>
      <c r="M39" s="420"/>
      <c r="N39" s="73"/>
      <c r="O39" s="74"/>
      <c r="P39" s="74"/>
      <c r="Q39" s="74"/>
      <c r="R39" s="74"/>
      <c r="S39" s="74"/>
      <c r="AH39" s="19"/>
      <c r="AO39" s="18"/>
      <c r="AP39" s="380"/>
      <c r="AQ39" s="381"/>
      <c r="AR39" s="381"/>
      <c r="AS39" s="381"/>
      <c r="AT39" s="381"/>
      <c r="AU39" s="381"/>
      <c r="AV39" s="381"/>
      <c r="AW39" s="381"/>
      <c r="AX39" s="381"/>
      <c r="AY39" s="381"/>
      <c r="AZ39" s="381"/>
      <c r="BA39" s="381"/>
      <c r="BB39" s="381"/>
      <c r="BC39" s="381"/>
      <c r="BD39" s="381"/>
      <c r="BE39" s="381"/>
      <c r="BF39" s="381"/>
      <c r="BG39" s="381"/>
      <c r="BH39" s="381"/>
      <c r="BI39" s="71"/>
    </row>
    <row r="40" spans="1:61" ht="12.75" customHeight="1" x14ac:dyDescent="0.25">
      <c r="A40" s="416"/>
      <c r="B40" s="417"/>
      <c r="C40" s="417"/>
      <c r="D40" s="417"/>
      <c r="E40" s="417"/>
      <c r="F40" s="417"/>
      <c r="G40" s="417"/>
      <c r="H40" s="417"/>
      <c r="I40" s="418"/>
      <c r="J40" s="419"/>
      <c r="K40" s="419"/>
      <c r="L40" s="419"/>
      <c r="M40" s="420"/>
      <c r="N40" s="73"/>
      <c r="O40" s="74"/>
      <c r="P40" s="74"/>
      <c r="Q40" s="74"/>
      <c r="R40" s="74"/>
      <c r="S40" s="74"/>
      <c r="AH40" s="19"/>
      <c r="AO40" s="18"/>
      <c r="AP40" s="380"/>
      <c r="AQ40" s="381"/>
      <c r="AR40" s="381"/>
      <c r="AS40" s="381"/>
      <c r="AT40" s="381"/>
      <c r="AU40" s="381"/>
      <c r="AV40" s="381"/>
      <c r="AW40" s="381"/>
      <c r="AX40" s="381"/>
      <c r="AY40" s="381"/>
      <c r="AZ40" s="381"/>
      <c r="BA40" s="381"/>
      <c r="BB40" s="381"/>
      <c r="BC40" s="381"/>
      <c r="BD40" s="381"/>
      <c r="BE40" s="381"/>
      <c r="BF40" s="381"/>
      <c r="BG40" s="381"/>
      <c r="BH40" s="381"/>
      <c r="BI40" s="71"/>
    </row>
    <row r="41" spans="1:61" ht="12.75" customHeight="1" x14ac:dyDescent="0.25">
      <c r="A41" s="416"/>
      <c r="B41" s="417"/>
      <c r="C41" s="417"/>
      <c r="D41" s="417"/>
      <c r="E41" s="417"/>
      <c r="F41" s="417"/>
      <c r="G41" s="417"/>
      <c r="H41" s="417"/>
      <c r="I41" s="418"/>
      <c r="J41" s="419"/>
      <c r="K41" s="419"/>
      <c r="L41" s="419"/>
      <c r="M41" s="420"/>
      <c r="N41" s="73"/>
      <c r="O41" s="74"/>
      <c r="P41" s="74"/>
      <c r="Q41" s="74"/>
      <c r="R41" s="74"/>
      <c r="S41" s="74"/>
      <c r="AH41" s="19"/>
      <c r="AO41" s="18"/>
      <c r="AP41" s="380"/>
      <c r="AQ41" s="381"/>
      <c r="AR41" s="381"/>
      <c r="AS41" s="381"/>
      <c r="AT41" s="381"/>
      <c r="AU41" s="381"/>
      <c r="AV41" s="381"/>
      <c r="AW41" s="381"/>
      <c r="AX41" s="381"/>
      <c r="AY41" s="381"/>
      <c r="AZ41" s="381"/>
      <c r="BA41" s="381"/>
      <c r="BB41" s="381"/>
      <c r="BC41" s="381"/>
      <c r="BD41" s="381"/>
      <c r="BE41" s="381"/>
      <c r="BF41" s="381"/>
      <c r="BG41" s="381"/>
      <c r="BH41" s="381"/>
      <c r="BI41" s="71"/>
    </row>
    <row r="42" spans="1:61" ht="12.75" customHeight="1" x14ac:dyDescent="0.25">
      <c r="A42" s="416"/>
      <c r="B42" s="417"/>
      <c r="C42" s="417"/>
      <c r="D42" s="417"/>
      <c r="E42" s="417"/>
      <c r="F42" s="417"/>
      <c r="G42" s="417"/>
      <c r="H42" s="417"/>
      <c r="I42" s="418"/>
      <c r="J42" s="419"/>
      <c r="K42" s="419"/>
      <c r="L42" s="419"/>
      <c r="M42" s="420"/>
      <c r="N42" s="73"/>
      <c r="O42" s="74"/>
      <c r="P42" s="74"/>
      <c r="Q42" s="74"/>
      <c r="R42" s="74"/>
      <c r="S42" s="74"/>
      <c r="AH42" s="19"/>
      <c r="AO42" s="18"/>
      <c r="AP42" s="380"/>
      <c r="AQ42" s="381"/>
      <c r="AR42" s="381"/>
      <c r="AS42" s="381"/>
      <c r="AT42" s="381"/>
      <c r="AU42" s="381"/>
      <c r="AV42" s="381"/>
      <c r="AW42" s="381"/>
      <c r="AX42" s="381"/>
      <c r="AY42" s="381"/>
      <c r="AZ42" s="381"/>
      <c r="BA42" s="381"/>
      <c r="BB42" s="381"/>
      <c r="BC42" s="381"/>
      <c r="BD42" s="381"/>
      <c r="BE42" s="381"/>
      <c r="BF42" s="381"/>
      <c r="BG42" s="381"/>
      <c r="BH42" s="381"/>
      <c r="BI42" s="71"/>
    </row>
    <row r="43" spans="1:61" ht="12.75" customHeight="1" x14ac:dyDescent="0.25">
      <c r="A43" s="429"/>
      <c r="B43" s="426"/>
      <c r="C43" s="426"/>
      <c r="D43" s="427"/>
      <c r="E43" s="418"/>
      <c r="F43" s="426"/>
      <c r="G43" s="426"/>
      <c r="H43" s="427"/>
      <c r="I43" s="418"/>
      <c r="J43" s="426"/>
      <c r="K43" s="426"/>
      <c r="L43" s="426"/>
      <c r="M43" s="428"/>
      <c r="N43" s="73"/>
      <c r="O43" s="74"/>
      <c r="P43" s="74"/>
      <c r="Q43" s="74"/>
      <c r="R43" s="74"/>
      <c r="S43" s="74"/>
      <c r="AH43" s="19"/>
      <c r="AO43" s="18"/>
      <c r="AP43" s="380"/>
      <c r="AQ43" s="381"/>
      <c r="AR43" s="381"/>
      <c r="AS43" s="381"/>
      <c r="AT43" s="381"/>
      <c r="AU43" s="381"/>
      <c r="AV43" s="381"/>
      <c r="AW43" s="381"/>
      <c r="AX43" s="381"/>
      <c r="AY43" s="381"/>
      <c r="AZ43" s="381"/>
      <c r="BA43" s="381"/>
      <c r="BB43" s="381"/>
      <c r="BC43" s="381"/>
      <c r="BD43" s="381"/>
      <c r="BE43" s="381"/>
      <c r="BF43" s="381"/>
      <c r="BG43" s="381"/>
      <c r="BH43" s="381"/>
      <c r="BI43" s="71"/>
    </row>
    <row r="44" spans="1:61" ht="12.75" customHeight="1" x14ac:dyDescent="0.25">
      <c r="A44" s="429"/>
      <c r="B44" s="426"/>
      <c r="C44" s="426"/>
      <c r="D44" s="427"/>
      <c r="E44" s="418"/>
      <c r="F44" s="426"/>
      <c r="G44" s="426"/>
      <c r="H44" s="427"/>
      <c r="I44" s="418"/>
      <c r="J44" s="426"/>
      <c r="K44" s="426"/>
      <c r="L44" s="426"/>
      <c r="M44" s="428"/>
      <c r="N44" s="73"/>
      <c r="O44" s="74"/>
      <c r="P44" s="74"/>
      <c r="Q44" s="74"/>
      <c r="R44" s="74"/>
      <c r="S44" s="74"/>
      <c r="AH44" s="19"/>
      <c r="AO44" s="18"/>
      <c r="AP44" s="380"/>
      <c r="AQ44" s="381"/>
      <c r="AR44" s="381"/>
      <c r="AS44" s="381"/>
      <c r="AT44" s="381"/>
      <c r="AU44" s="381"/>
      <c r="AV44" s="381"/>
      <c r="AW44" s="381"/>
      <c r="AX44" s="381"/>
      <c r="AY44" s="381"/>
      <c r="AZ44" s="381"/>
      <c r="BA44" s="381"/>
      <c r="BB44" s="381"/>
      <c r="BC44" s="381"/>
      <c r="BD44" s="381"/>
      <c r="BE44" s="381"/>
      <c r="BF44" s="381"/>
      <c r="BG44" s="381"/>
      <c r="BH44" s="381"/>
      <c r="BI44" s="71"/>
    </row>
    <row r="45" spans="1:61" ht="12.75" customHeight="1" x14ac:dyDescent="0.25">
      <c r="A45" s="429"/>
      <c r="B45" s="426"/>
      <c r="C45" s="426"/>
      <c r="D45" s="427"/>
      <c r="E45" s="418"/>
      <c r="F45" s="426"/>
      <c r="G45" s="426"/>
      <c r="H45" s="427"/>
      <c r="I45" s="418"/>
      <c r="J45" s="426"/>
      <c r="K45" s="426"/>
      <c r="L45" s="426"/>
      <c r="M45" s="428"/>
      <c r="N45" s="73"/>
      <c r="O45" s="74"/>
      <c r="P45" s="74"/>
      <c r="Q45" s="74"/>
      <c r="R45" s="74"/>
      <c r="S45" s="74"/>
      <c r="AH45" s="19"/>
      <c r="AO45" s="18"/>
      <c r="AP45" s="380"/>
      <c r="AQ45" s="381"/>
      <c r="AR45" s="381"/>
      <c r="AS45" s="381"/>
      <c r="AT45" s="381"/>
      <c r="AU45" s="381"/>
      <c r="AV45" s="381"/>
      <c r="AW45" s="381"/>
      <c r="AX45" s="381"/>
      <c r="AY45" s="381"/>
      <c r="AZ45" s="381"/>
      <c r="BA45" s="381"/>
      <c r="BB45" s="381"/>
      <c r="BC45" s="381"/>
      <c r="BD45" s="381"/>
      <c r="BE45" s="381"/>
      <c r="BF45" s="381"/>
      <c r="BG45" s="381"/>
      <c r="BH45" s="381"/>
      <c r="BI45" s="71"/>
    </row>
    <row r="46" spans="1:61" ht="12.75" customHeight="1" x14ac:dyDescent="0.25">
      <c r="A46" s="429"/>
      <c r="B46" s="426"/>
      <c r="C46" s="426"/>
      <c r="D46" s="427"/>
      <c r="E46" s="418"/>
      <c r="F46" s="426"/>
      <c r="G46" s="426"/>
      <c r="H46" s="427"/>
      <c r="I46" s="418"/>
      <c r="J46" s="426"/>
      <c r="K46" s="426"/>
      <c r="L46" s="426"/>
      <c r="M46" s="428"/>
      <c r="N46" s="73"/>
      <c r="O46" s="74"/>
      <c r="P46" s="74"/>
      <c r="Q46" s="74"/>
      <c r="R46" s="74"/>
      <c r="S46" s="74"/>
      <c r="AH46" s="19"/>
      <c r="AO46" s="18"/>
      <c r="AP46" s="380"/>
      <c r="AQ46" s="381"/>
      <c r="AR46" s="381"/>
      <c r="AS46" s="381"/>
      <c r="AT46" s="381"/>
      <c r="AU46" s="381"/>
      <c r="AV46" s="381"/>
      <c r="AW46" s="381"/>
      <c r="AX46" s="381"/>
      <c r="AY46" s="381"/>
      <c r="AZ46" s="381"/>
      <c r="BA46" s="381"/>
      <c r="BB46" s="381"/>
      <c r="BC46" s="381"/>
      <c r="BD46" s="381"/>
      <c r="BE46" s="381"/>
      <c r="BF46" s="381"/>
      <c r="BG46" s="381"/>
      <c r="BH46" s="381"/>
      <c r="BI46" s="71"/>
    </row>
    <row r="47" spans="1:61" ht="12.75" customHeight="1" x14ac:dyDescent="0.25">
      <c r="A47" s="429"/>
      <c r="B47" s="426"/>
      <c r="C47" s="426"/>
      <c r="D47" s="427"/>
      <c r="E47" s="418"/>
      <c r="F47" s="426"/>
      <c r="G47" s="426"/>
      <c r="H47" s="427"/>
      <c r="I47" s="418"/>
      <c r="J47" s="426"/>
      <c r="K47" s="426"/>
      <c r="L47" s="426"/>
      <c r="M47" s="428"/>
      <c r="N47" s="73"/>
      <c r="O47" s="74"/>
      <c r="P47" s="74"/>
      <c r="Q47" s="74"/>
      <c r="R47" s="74"/>
      <c r="S47" s="74"/>
      <c r="AH47" s="19"/>
      <c r="AO47" s="18"/>
      <c r="AP47" s="380"/>
      <c r="AQ47" s="381"/>
      <c r="AR47" s="381"/>
      <c r="AS47" s="381"/>
      <c r="AT47" s="381"/>
      <c r="AU47" s="381"/>
      <c r="AV47" s="381"/>
      <c r="AW47" s="381"/>
      <c r="AX47" s="381"/>
      <c r="AY47" s="381"/>
      <c r="AZ47" s="381"/>
      <c r="BA47" s="381"/>
      <c r="BB47" s="381"/>
      <c r="BC47" s="381"/>
      <c r="BD47" s="381"/>
      <c r="BE47" s="381"/>
      <c r="BF47" s="381"/>
      <c r="BG47" s="381"/>
      <c r="BH47" s="381"/>
      <c r="BI47" s="71"/>
    </row>
    <row r="48" spans="1:61" ht="12.75" customHeight="1" x14ac:dyDescent="0.25">
      <c r="A48" s="429"/>
      <c r="B48" s="426"/>
      <c r="C48" s="426"/>
      <c r="D48" s="427"/>
      <c r="E48" s="418"/>
      <c r="F48" s="426"/>
      <c r="G48" s="426"/>
      <c r="H48" s="427"/>
      <c r="I48" s="418"/>
      <c r="J48" s="426"/>
      <c r="K48" s="426"/>
      <c r="L48" s="426"/>
      <c r="M48" s="428"/>
      <c r="N48" s="73"/>
      <c r="O48" s="74"/>
      <c r="P48" s="74"/>
      <c r="Q48" s="74"/>
      <c r="R48" s="74"/>
      <c r="S48" s="74"/>
      <c r="AH48" s="19"/>
      <c r="AO48" s="18"/>
      <c r="AP48" s="380"/>
      <c r="AQ48" s="381"/>
      <c r="AR48" s="381"/>
      <c r="AS48" s="381"/>
      <c r="AT48" s="381"/>
      <c r="AU48" s="381"/>
      <c r="AV48" s="381"/>
      <c r="AW48" s="381"/>
      <c r="AX48" s="381"/>
      <c r="AY48" s="381"/>
      <c r="AZ48" s="381"/>
      <c r="BA48" s="381"/>
      <c r="BB48" s="381"/>
      <c r="BC48" s="381"/>
      <c r="BD48" s="381"/>
      <c r="BE48" s="381"/>
      <c r="BF48" s="381"/>
      <c r="BG48" s="381"/>
      <c r="BH48" s="381"/>
      <c r="BI48" s="71"/>
    </row>
    <row r="49" spans="1:61" ht="12.75" customHeight="1" x14ac:dyDescent="0.25">
      <c r="A49" s="429"/>
      <c r="B49" s="426"/>
      <c r="C49" s="426"/>
      <c r="D49" s="427"/>
      <c r="E49" s="418"/>
      <c r="F49" s="426"/>
      <c r="G49" s="426"/>
      <c r="H49" s="427"/>
      <c r="I49" s="418"/>
      <c r="J49" s="426"/>
      <c r="K49" s="426"/>
      <c r="L49" s="426"/>
      <c r="M49" s="428"/>
      <c r="N49" s="73"/>
      <c r="O49" s="74"/>
      <c r="P49" s="74"/>
      <c r="Q49" s="74"/>
      <c r="R49" s="74"/>
      <c r="S49" s="74"/>
      <c r="AH49" s="19"/>
      <c r="AO49" s="18"/>
      <c r="AP49" s="380"/>
      <c r="AQ49" s="381"/>
      <c r="AR49" s="381"/>
      <c r="AS49" s="381"/>
      <c r="AT49" s="381"/>
      <c r="AU49" s="381"/>
      <c r="AV49" s="381"/>
      <c r="AW49" s="381"/>
      <c r="AX49" s="381"/>
      <c r="AY49" s="381"/>
      <c r="AZ49" s="381"/>
      <c r="BA49" s="381"/>
      <c r="BB49" s="381"/>
      <c r="BC49" s="381"/>
      <c r="BD49" s="381"/>
      <c r="BE49" s="381"/>
      <c r="BF49" s="381"/>
      <c r="BG49" s="381"/>
      <c r="BH49" s="381"/>
      <c r="BI49" s="71"/>
    </row>
    <row r="50" spans="1:61" ht="12.75" customHeight="1" thickBot="1" x14ac:dyDescent="0.3">
      <c r="A50" s="429"/>
      <c r="B50" s="426"/>
      <c r="C50" s="426"/>
      <c r="D50" s="427"/>
      <c r="E50" s="418"/>
      <c r="F50" s="426"/>
      <c r="G50" s="426"/>
      <c r="H50" s="427"/>
      <c r="I50" s="418"/>
      <c r="J50" s="426"/>
      <c r="K50" s="426"/>
      <c r="L50" s="426"/>
      <c r="M50" s="428"/>
      <c r="N50" s="73"/>
      <c r="O50" s="74"/>
      <c r="P50" s="74"/>
      <c r="Q50" s="74"/>
      <c r="R50" s="74"/>
      <c r="S50" s="74"/>
      <c r="AH50" s="19"/>
      <c r="AO50" s="18"/>
      <c r="AP50" s="380"/>
      <c r="AQ50" s="381"/>
      <c r="AR50" s="381"/>
      <c r="AS50" s="381"/>
      <c r="AT50" s="381"/>
      <c r="AU50" s="381"/>
      <c r="AV50" s="381"/>
      <c r="AW50" s="381"/>
      <c r="AX50" s="381"/>
      <c r="AY50" s="381"/>
      <c r="AZ50" s="381"/>
      <c r="BA50" s="381"/>
      <c r="BB50" s="381"/>
      <c r="BC50" s="381"/>
      <c r="BD50" s="381"/>
      <c r="BE50" s="381"/>
      <c r="BF50" s="381"/>
      <c r="BG50" s="381"/>
      <c r="BH50" s="381"/>
      <c r="BI50" s="71"/>
    </row>
    <row r="51" spans="1:61" ht="12.75" customHeight="1" x14ac:dyDescent="0.25">
      <c r="A51" s="446" t="s">
        <v>125</v>
      </c>
      <c r="B51" s="414"/>
      <c r="C51" s="414"/>
      <c r="D51" s="414"/>
      <c r="E51" s="414"/>
      <c r="F51" s="414"/>
      <c r="G51" s="414"/>
      <c r="H51" s="414"/>
      <c r="I51" s="414"/>
      <c r="J51" s="414"/>
      <c r="K51" s="414"/>
      <c r="L51" s="414"/>
      <c r="M51" s="415"/>
      <c r="N51" s="70"/>
      <c r="O51" s="20"/>
      <c r="P51" s="20"/>
      <c r="Q51" s="20"/>
      <c r="R51" s="20"/>
      <c r="S51" s="20"/>
      <c r="AH51" s="19"/>
      <c r="AO51" s="18"/>
      <c r="AP51" s="380"/>
      <c r="AQ51" s="381"/>
      <c r="AR51" s="381"/>
      <c r="AS51" s="381"/>
      <c r="AT51" s="381"/>
      <c r="AU51" s="381"/>
      <c r="AV51" s="381"/>
      <c r="AW51" s="381"/>
      <c r="AX51" s="381"/>
      <c r="AY51" s="381"/>
      <c r="AZ51" s="381"/>
      <c r="BA51" s="381"/>
      <c r="BB51" s="381"/>
      <c r="BC51" s="381"/>
      <c r="BD51" s="381"/>
      <c r="BE51" s="381"/>
      <c r="BF51" s="381"/>
      <c r="BG51" s="381"/>
      <c r="BH51" s="381"/>
      <c r="BI51" s="71"/>
    </row>
    <row r="52" spans="1:61" ht="12.75" customHeight="1" x14ac:dyDescent="0.25">
      <c r="A52" s="384" t="s">
        <v>123</v>
      </c>
      <c r="B52" s="447"/>
      <c r="C52" s="447"/>
      <c r="D52" s="448"/>
      <c r="E52" s="452" t="s">
        <v>124</v>
      </c>
      <c r="F52" s="453"/>
      <c r="G52" s="453"/>
      <c r="H52" s="454"/>
      <c r="I52" s="391" t="s">
        <v>58</v>
      </c>
      <c r="J52" s="447"/>
      <c r="K52" s="447"/>
      <c r="L52" s="447"/>
      <c r="M52" s="458"/>
      <c r="N52" s="70"/>
      <c r="O52" s="20"/>
      <c r="P52" s="20"/>
      <c r="Q52" s="20"/>
      <c r="R52" s="20"/>
      <c r="S52" s="20"/>
      <c r="AH52" s="19"/>
      <c r="AO52" s="18"/>
      <c r="AP52" s="380"/>
      <c r="AQ52" s="381"/>
      <c r="AR52" s="381"/>
      <c r="AS52" s="381"/>
      <c r="AT52" s="381"/>
      <c r="AU52" s="381"/>
      <c r="AV52" s="381"/>
      <c r="AW52" s="381"/>
      <c r="AX52" s="381"/>
      <c r="AY52" s="381"/>
      <c r="AZ52" s="381"/>
      <c r="BA52" s="381"/>
      <c r="BB52" s="381"/>
      <c r="BC52" s="381"/>
      <c r="BD52" s="381"/>
      <c r="BE52" s="381"/>
      <c r="BF52" s="381"/>
      <c r="BG52" s="381"/>
      <c r="BH52" s="381"/>
      <c r="BI52" s="71"/>
    </row>
    <row r="53" spans="1:61" ht="12.75" customHeight="1" thickBot="1" x14ac:dyDescent="0.3">
      <c r="A53" s="449"/>
      <c r="B53" s="450"/>
      <c r="C53" s="450"/>
      <c r="D53" s="451"/>
      <c r="E53" s="455"/>
      <c r="F53" s="456"/>
      <c r="G53" s="456"/>
      <c r="H53" s="457"/>
      <c r="I53" s="459"/>
      <c r="J53" s="450"/>
      <c r="K53" s="450"/>
      <c r="L53" s="450"/>
      <c r="M53" s="460"/>
      <c r="N53" s="70"/>
      <c r="O53" s="20"/>
      <c r="P53" s="20"/>
      <c r="Q53" s="20"/>
      <c r="R53" s="20"/>
      <c r="S53" s="20"/>
      <c r="AH53" s="19"/>
      <c r="AO53" s="18"/>
      <c r="AP53" s="380"/>
      <c r="AQ53" s="381"/>
      <c r="AR53" s="381"/>
      <c r="AS53" s="381"/>
      <c r="AT53" s="381"/>
      <c r="AU53" s="381"/>
      <c r="AV53" s="381"/>
      <c r="AW53" s="381"/>
      <c r="AX53" s="381"/>
      <c r="AY53" s="381"/>
      <c r="AZ53" s="381"/>
      <c r="BA53" s="381"/>
      <c r="BB53" s="381"/>
      <c r="BC53" s="381"/>
      <c r="BD53" s="381"/>
      <c r="BE53" s="381"/>
      <c r="BF53" s="381"/>
      <c r="BG53" s="381"/>
      <c r="BH53" s="381"/>
      <c r="BI53" s="71"/>
    </row>
    <row r="54" spans="1:61" ht="12.75" customHeight="1" x14ac:dyDescent="0.25">
      <c r="A54" s="461"/>
      <c r="B54" s="461"/>
      <c r="C54" s="461"/>
      <c r="D54" s="461"/>
      <c r="E54" s="461"/>
      <c r="F54" s="461"/>
      <c r="G54" s="461"/>
      <c r="H54" s="461"/>
      <c r="I54" s="358"/>
      <c r="J54" s="462"/>
      <c r="K54" s="462"/>
      <c r="L54" s="462"/>
      <c r="M54" s="463"/>
      <c r="N54" s="73"/>
      <c r="O54" s="74"/>
      <c r="P54" s="74"/>
      <c r="Q54" s="74"/>
      <c r="R54" s="74"/>
      <c r="S54" s="74"/>
      <c r="AH54" s="19"/>
      <c r="AO54" s="18"/>
      <c r="AP54" s="380"/>
      <c r="AQ54" s="381"/>
      <c r="AR54" s="381"/>
      <c r="AS54" s="381"/>
      <c r="AT54" s="381"/>
      <c r="AU54" s="381"/>
      <c r="AV54" s="381"/>
      <c r="AW54" s="381"/>
      <c r="AX54" s="381"/>
      <c r="AY54" s="381"/>
      <c r="AZ54" s="381"/>
      <c r="BA54" s="381"/>
      <c r="BB54" s="381"/>
      <c r="BC54" s="381"/>
      <c r="BD54" s="381"/>
      <c r="BE54" s="381"/>
      <c r="BF54" s="381"/>
      <c r="BG54" s="381"/>
      <c r="BH54" s="381"/>
      <c r="BI54" s="71"/>
    </row>
    <row r="55" spans="1:61" ht="12.75" customHeight="1" thickBot="1" x14ac:dyDescent="0.3">
      <c r="A55" s="430"/>
      <c r="B55" s="430"/>
      <c r="C55" s="430"/>
      <c r="D55" s="430"/>
      <c r="E55" s="430"/>
      <c r="F55" s="430"/>
      <c r="G55" s="430"/>
      <c r="H55" s="430"/>
      <c r="I55" s="431"/>
      <c r="J55" s="432"/>
      <c r="K55" s="432"/>
      <c r="L55" s="432"/>
      <c r="M55" s="433"/>
      <c r="N55" s="73"/>
      <c r="O55" s="74"/>
      <c r="P55" s="74"/>
      <c r="Q55" s="74"/>
      <c r="R55" s="74"/>
      <c r="S55" s="74"/>
      <c r="AH55" s="19"/>
      <c r="AO55" s="18"/>
      <c r="AP55" s="382"/>
      <c r="AQ55" s="383"/>
      <c r="AR55" s="383"/>
      <c r="AS55" s="383"/>
      <c r="AT55" s="383"/>
      <c r="AU55" s="383"/>
      <c r="AV55" s="383"/>
      <c r="AW55" s="383"/>
      <c r="AX55" s="383"/>
      <c r="AY55" s="383"/>
      <c r="AZ55" s="383"/>
      <c r="BA55" s="383"/>
      <c r="BB55" s="383"/>
      <c r="BC55" s="383"/>
      <c r="BD55" s="383"/>
      <c r="BE55" s="383"/>
      <c r="BF55" s="383"/>
      <c r="BG55" s="383"/>
      <c r="BH55" s="383"/>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U54"/>
  <sheetViews>
    <sheetView showGridLines="0" zoomScale="125" workbookViewId="0">
      <selection activeCell="M25" sqref="M25"/>
    </sheetView>
  </sheetViews>
  <sheetFormatPr defaultRowHeight="12.75" x14ac:dyDescent="0.2"/>
  <cols>
    <col min="1" max="1" width="7" style="82" customWidth="1"/>
    <col min="2" max="2" width="6.7109375" style="82" customWidth="1"/>
    <col min="3" max="10" width="9.7109375" style="82" customWidth="1"/>
    <col min="11" max="11" width="3.140625" style="82" customWidth="1"/>
    <col min="12" max="15" width="8" style="82" customWidth="1"/>
    <col min="16" max="16384" width="9.140625" style="82"/>
  </cols>
  <sheetData>
    <row r="1" spans="1:21" ht="32.25" customHeight="1" thickBot="1" x14ac:dyDescent="0.25">
      <c r="A1" s="540" t="s">
        <v>221</v>
      </c>
      <c r="B1" s="541"/>
      <c r="C1" s="541"/>
      <c r="D1" s="541"/>
      <c r="E1" s="541"/>
      <c r="F1" s="541"/>
      <c r="G1" s="541"/>
      <c r="H1" s="541"/>
      <c r="I1" s="541"/>
      <c r="J1" s="541"/>
    </row>
    <row r="2" spans="1:21" ht="18" customHeight="1" x14ac:dyDescent="0.25">
      <c r="A2" s="469" t="s">
        <v>128</v>
      </c>
      <c r="B2" s="470"/>
      <c r="C2" s="470"/>
      <c r="D2" s="470"/>
      <c r="E2" s="470"/>
      <c r="F2" s="470"/>
      <c r="G2" s="470"/>
      <c r="H2" s="470"/>
      <c r="I2" s="470"/>
      <c r="J2" s="471"/>
      <c r="L2" s="472" t="s">
        <v>129</v>
      </c>
      <c r="M2" s="473"/>
      <c r="N2" s="473"/>
      <c r="O2" s="474"/>
    </row>
    <row r="3" spans="1:21" ht="17.100000000000001" customHeight="1" x14ac:dyDescent="0.25">
      <c r="A3" s="83" t="s">
        <v>130</v>
      </c>
      <c r="B3" s="481"/>
      <c r="C3" s="481"/>
      <c r="D3" s="481"/>
      <c r="E3" s="481"/>
      <c r="F3" s="84" t="s">
        <v>35</v>
      </c>
      <c r="G3" s="481"/>
      <c r="H3" s="481"/>
      <c r="I3" s="481"/>
      <c r="J3" s="482"/>
      <c r="L3" s="475"/>
      <c r="M3" s="476"/>
      <c r="N3" s="476"/>
      <c r="O3" s="477"/>
    </row>
    <row r="4" spans="1:21" ht="17.100000000000001" customHeight="1" x14ac:dyDescent="0.25">
      <c r="A4" s="85" t="s">
        <v>131</v>
      </c>
      <c r="B4" s="481"/>
      <c r="C4" s="481"/>
      <c r="D4" s="481"/>
      <c r="E4" s="86"/>
      <c r="F4" s="84" t="s">
        <v>132</v>
      </c>
      <c r="G4" s="132"/>
      <c r="H4" s="87"/>
      <c r="I4" s="84" t="s">
        <v>133</v>
      </c>
      <c r="J4" s="133"/>
      <c r="L4" s="475"/>
      <c r="M4" s="476"/>
      <c r="N4" s="476"/>
      <c r="O4" s="477"/>
    </row>
    <row r="5" spans="1:21" ht="17.100000000000001" customHeight="1" thickBot="1" x14ac:dyDescent="0.3">
      <c r="A5" s="88" t="s">
        <v>134</v>
      </c>
      <c r="B5" s="89"/>
      <c r="C5" s="483"/>
      <c r="D5" s="483"/>
      <c r="E5" s="483"/>
      <c r="F5" s="483"/>
      <c r="G5" s="483"/>
      <c r="H5" s="483"/>
      <c r="I5" s="90" t="s">
        <v>43</v>
      </c>
      <c r="J5" s="91"/>
      <c r="L5" s="478"/>
      <c r="M5" s="479"/>
      <c r="N5" s="479"/>
      <c r="O5" s="480"/>
    </row>
    <row r="6" spans="1:21" ht="15" customHeight="1" thickTop="1" x14ac:dyDescent="0.2">
      <c r="A6" s="484" t="s">
        <v>135</v>
      </c>
      <c r="B6" s="485"/>
      <c r="C6" s="485"/>
      <c r="D6" s="485"/>
      <c r="E6" s="485"/>
      <c r="F6" s="485"/>
      <c r="G6" s="485"/>
      <c r="H6" s="485"/>
      <c r="I6" s="485"/>
      <c r="J6" s="486"/>
    </row>
    <row r="7" spans="1:21" ht="15.95" customHeight="1" x14ac:dyDescent="0.25">
      <c r="A7" s="487" t="s">
        <v>136</v>
      </c>
      <c r="B7" s="488"/>
      <c r="C7" s="488"/>
      <c r="D7" s="488"/>
      <c r="E7" s="488"/>
      <c r="F7" s="488"/>
      <c r="G7" s="489"/>
      <c r="H7" s="92" t="s">
        <v>137</v>
      </c>
      <c r="I7" s="490" t="s">
        <v>138</v>
      </c>
      <c r="J7" s="491"/>
      <c r="L7" s="93"/>
      <c r="M7" s="94"/>
      <c r="N7" s="94"/>
      <c r="O7" s="94"/>
      <c r="P7" s="94"/>
      <c r="Q7" s="94"/>
      <c r="R7" s="94"/>
      <c r="S7" s="94"/>
      <c r="T7" s="94"/>
      <c r="U7" s="94"/>
    </row>
    <row r="8" spans="1:21" ht="15.95" customHeight="1" x14ac:dyDescent="0.25">
      <c r="A8" s="464" t="s">
        <v>139</v>
      </c>
      <c r="B8" s="465"/>
      <c r="C8" s="465"/>
      <c r="D8" s="465"/>
      <c r="E8" s="465"/>
      <c r="F8" s="465"/>
      <c r="G8" s="466"/>
      <c r="H8" s="95" t="s">
        <v>140</v>
      </c>
      <c r="I8" s="467" t="s">
        <v>141</v>
      </c>
      <c r="J8" s="468"/>
      <c r="L8" s="93"/>
      <c r="M8" s="94"/>
      <c r="N8" s="94"/>
      <c r="O8" s="94"/>
      <c r="P8" s="94"/>
      <c r="Q8" s="94"/>
      <c r="R8" s="94"/>
      <c r="S8" s="94"/>
      <c r="T8" s="94"/>
      <c r="U8" s="94"/>
    </row>
    <row r="9" spans="1:21" ht="15.95" customHeight="1" x14ac:dyDescent="0.3">
      <c r="A9" s="464" t="s">
        <v>142</v>
      </c>
      <c r="B9" s="465"/>
      <c r="C9" s="465"/>
      <c r="D9" s="465"/>
      <c r="E9" s="465"/>
      <c r="F9" s="465"/>
      <c r="G9" s="466"/>
      <c r="H9" s="95" t="s">
        <v>140</v>
      </c>
      <c r="I9" s="467" t="s">
        <v>141</v>
      </c>
      <c r="J9" s="468"/>
      <c r="L9" s="93"/>
      <c r="M9" s="94"/>
      <c r="N9" s="94"/>
      <c r="O9" s="94"/>
      <c r="P9" s="94"/>
      <c r="Q9" s="94"/>
      <c r="R9" s="94"/>
      <c r="S9" s="94"/>
      <c r="T9" s="94"/>
      <c r="U9" s="94"/>
    </row>
    <row r="10" spans="1:21" ht="15.95" customHeight="1" x14ac:dyDescent="0.3">
      <c r="A10" s="464" t="s">
        <v>143</v>
      </c>
      <c r="B10" s="465"/>
      <c r="C10" s="465"/>
      <c r="D10" s="465"/>
      <c r="E10" s="465"/>
      <c r="F10" s="465"/>
      <c r="G10" s="466"/>
      <c r="H10" s="95" t="s">
        <v>140</v>
      </c>
      <c r="I10" s="467" t="s">
        <v>141</v>
      </c>
      <c r="J10" s="468"/>
      <c r="L10" s="93"/>
      <c r="M10" s="94"/>
      <c r="N10" s="94"/>
      <c r="O10" s="94"/>
      <c r="P10" s="94"/>
      <c r="Q10" s="94"/>
      <c r="R10" s="94"/>
      <c r="S10" s="94"/>
      <c r="T10" s="94"/>
      <c r="U10" s="94"/>
    </row>
    <row r="11" spans="1:21" ht="15.95" customHeight="1" x14ac:dyDescent="0.3">
      <c r="A11" s="464" t="s">
        <v>144</v>
      </c>
      <c r="B11" s="465"/>
      <c r="C11" s="465"/>
      <c r="D11" s="465"/>
      <c r="E11" s="465"/>
      <c r="F11" s="465"/>
      <c r="G11" s="466"/>
      <c r="H11" s="95" t="s">
        <v>145</v>
      </c>
      <c r="I11" s="467" t="s">
        <v>146</v>
      </c>
      <c r="J11" s="468"/>
      <c r="L11" s="93"/>
      <c r="M11" s="94"/>
      <c r="N11" s="94"/>
      <c r="O11" s="94"/>
      <c r="P11" s="94"/>
      <c r="Q11" s="94"/>
      <c r="R11" s="94"/>
      <c r="S11" s="94"/>
      <c r="T11" s="94"/>
      <c r="U11" s="94"/>
    </row>
    <row r="12" spans="1:21" ht="15.95" customHeight="1" x14ac:dyDescent="0.25">
      <c r="A12" s="464" t="s">
        <v>147</v>
      </c>
      <c r="B12" s="465"/>
      <c r="C12" s="465"/>
      <c r="D12" s="465"/>
      <c r="E12" s="465"/>
      <c r="F12" s="465"/>
      <c r="G12" s="466"/>
      <c r="H12" s="95" t="s">
        <v>145</v>
      </c>
      <c r="I12" s="467" t="s">
        <v>146</v>
      </c>
      <c r="J12" s="468"/>
      <c r="L12" s="93"/>
      <c r="M12" s="94"/>
      <c r="N12" s="94"/>
      <c r="O12" s="94"/>
      <c r="P12" s="94"/>
      <c r="Q12" s="94"/>
      <c r="R12" s="94"/>
      <c r="S12" s="94"/>
      <c r="T12" s="94"/>
      <c r="U12" s="94"/>
    </row>
    <row r="13" spans="1:21" ht="15.95" customHeight="1" thickBot="1" x14ac:dyDescent="0.3">
      <c r="A13" s="492" t="s">
        <v>148</v>
      </c>
      <c r="B13" s="493"/>
      <c r="C13" s="493"/>
      <c r="D13" s="493"/>
      <c r="E13" s="493"/>
      <c r="F13" s="493"/>
      <c r="G13" s="494"/>
      <c r="H13" s="96" t="s">
        <v>149</v>
      </c>
      <c r="I13" s="495" t="s">
        <v>150</v>
      </c>
      <c r="J13" s="496"/>
      <c r="L13" s="93"/>
      <c r="M13" s="94"/>
      <c r="N13" s="94"/>
      <c r="O13" s="94"/>
      <c r="P13" s="94"/>
      <c r="Q13" s="94"/>
      <c r="R13" s="94"/>
      <c r="S13" s="94"/>
      <c r="T13" s="94"/>
      <c r="U13" s="94"/>
    </row>
    <row r="14" spans="1:21" ht="12.75" customHeight="1" thickTop="1" x14ac:dyDescent="0.2">
      <c r="A14" s="497" t="s">
        <v>151</v>
      </c>
      <c r="B14" s="500">
        <v>-1</v>
      </c>
      <c r="C14" s="503" t="s">
        <v>152</v>
      </c>
      <c r="D14" s="504"/>
      <c r="E14" s="504"/>
      <c r="F14" s="504"/>
      <c r="G14" s="504"/>
      <c r="H14" s="505" t="s">
        <v>153</v>
      </c>
      <c r="I14" s="505"/>
      <c r="J14" s="506"/>
    </row>
    <row r="15" spans="1:21" ht="12.75" customHeight="1" x14ac:dyDescent="0.2">
      <c r="A15" s="498"/>
      <c r="B15" s="501"/>
      <c r="C15" s="507" t="s">
        <v>154</v>
      </c>
      <c r="D15" s="508"/>
      <c r="E15" s="508"/>
      <c r="F15" s="508"/>
      <c r="G15" s="508"/>
      <c r="H15" s="508"/>
      <c r="I15" s="509" t="s">
        <v>155</v>
      </c>
      <c r="J15" s="510"/>
    </row>
    <row r="16" spans="1:21" ht="13.5" customHeight="1" thickBot="1" x14ac:dyDescent="0.25">
      <c r="A16" s="499"/>
      <c r="B16" s="502"/>
      <c r="C16" s="511" t="s">
        <v>156</v>
      </c>
      <c r="D16" s="512"/>
      <c r="E16" s="512"/>
      <c r="F16" s="512"/>
      <c r="G16" s="512"/>
      <c r="H16" s="512"/>
      <c r="I16" s="513" t="s">
        <v>157</v>
      </c>
      <c r="J16" s="514"/>
    </row>
    <row r="17" spans="1:10" ht="13.5" customHeight="1" thickTop="1" x14ac:dyDescent="0.2">
      <c r="A17" s="522" t="s">
        <v>158</v>
      </c>
      <c r="B17" s="500">
        <v>-2</v>
      </c>
      <c r="C17" s="515" t="s">
        <v>159</v>
      </c>
      <c r="D17" s="515" t="s">
        <v>160</v>
      </c>
      <c r="E17" s="519" t="s">
        <v>161</v>
      </c>
      <c r="F17" s="515" t="s">
        <v>162</v>
      </c>
      <c r="G17" s="97"/>
      <c r="H17" s="97"/>
      <c r="I17" s="97"/>
      <c r="J17" s="98"/>
    </row>
    <row r="18" spans="1:10" ht="12.75" customHeight="1" x14ac:dyDescent="0.2">
      <c r="A18" s="523"/>
      <c r="B18" s="501"/>
      <c r="C18" s="516"/>
      <c r="D18" s="516"/>
      <c r="E18" s="520"/>
      <c r="F18" s="516"/>
      <c r="G18" s="97"/>
      <c r="H18" s="97"/>
      <c r="I18" s="97"/>
      <c r="J18" s="98"/>
    </row>
    <row r="19" spans="1:10" ht="13.5" customHeight="1" thickBot="1" x14ac:dyDescent="0.25">
      <c r="A19" s="523"/>
      <c r="B19" s="501"/>
      <c r="C19" s="518"/>
      <c r="D19" s="518"/>
      <c r="E19" s="521"/>
      <c r="F19" s="517"/>
      <c r="G19" s="97"/>
      <c r="H19" s="97"/>
      <c r="I19" s="97"/>
      <c r="J19" s="98"/>
    </row>
    <row r="20" spans="1:10" ht="17.100000000000001" customHeight="1" thickTop="1" thickBot="1" x14ac:dyDescent="0.25">
      <c r="A20" s="523"/>
      <c r="B20" s="502"/>
      <c r="C20" s="134"/>
      <c r="D20" s="134"/>
      <c r="E20" s="137" t="str">
        <f>IF(D20=0,"",C20/D20)</f>
        <v/>
      </c>
      <c r="F20" s="138" t="str">
        <f>IF(D20=0,"",IF($E$20&lt;=1.5,"Extreme",IF($E$20&lt;=1.8,"Very High",IF($E$20&lt;=2,"High",IF($E$20&lt;=2.2,"Moderate",IF($E$20&lt;=3,"Low",IF($E$20&gt;3,"Very Low")))))))</f>
        <v/>
      </c>
      <c r="G20" s="97"/>
      <c r="H20" s="97"/>
      <c r="I20" s="97"/>
      <c r="J20" s="98"/>
    </row>
    <row r="21" spans="1:10" ht="14.25" customHeight="1" thickTop="1" thickBot="1" x14ac:dyDescent="0.25">
      <c r="A21" s="523"/>
      <c r="B21" s="500">
        <v>-3</v>
      </c>
      <c r="C21" s="515" t="s">
        <v>163</v>
      </c>
      <c r="D21" s="515" t="s">
        <v>164</v>
      </c>
      <c r="E21" s="519" t="s">
        <v>165</v>
      </c>
      <c r="F21" s="515" t="s">
        <v>162</v>
      </c>
      <c r="G21" s="97"/>
      <c r="H21" s="99" t="s">
        <v>166</v>
      </c>
      <c r="I21" s="136"/>
      <c r="J21" s="98"/>
    </row>
    <row r="22" spans="1:10" ht="12.75" customHeight="1" x14ac:dyDescent="0.2">
      <c r="A22" s="523"/>
      <c r="B22" s="501"/>
      <c r="C22" s="516"/>
      <c r="D22" s="516"/>
      <c r="E22" s="520"/>
      <c r="F22" s="516"/>
      <c r="G22" s="97"/>
      <c r="H22" s="525" t="s">
        <v>167</v>
      </c>
      <c r="I22" s="526"/>
      <c r="J22" s="98"/>
    </row>
    <row r="23" spans="1:10" ht="13.5" customHeight="1" thickBot="1" x14ac:dyDescent="0.25">
      <c r="A23" s="523"/>
      <c r="B23" s="501"/>
      <c r="C23" s="518"/>
      <c r="D23" s="518"/>
      <c r="E23" s="521"/>
      <c r="F23" s="517"/>
      <c r="G23" s="97"/>
      <c r="H23" s="527" t="s">
        <v>168</v>
      </c>
      <c r="I23" s="528"/>
      <c r="J23" s="98"/>
    </row>
    <row r="24" spans="1:10" ht="17.100000000000001" customHeight="1" thickTop="1" thickBot="1" x14ac:dyDescent="0.3">
      <c r="A24" s="523"/>
      <c r="B24" s="502"/>
      <c r="C24" s="135"/>
      <c r="D24" s="135"/>
      <c r="E24" s="139" t="str">
        <f>IF(D24=0,"",C24/D24)</f>
        <v/>
      </c>
      <c r="F24" s="140" t="str">
        <f>IF(D24=0,"",IF($E$24&lt;=1.5,"Extreme",IF($E$24&lt;=1.8,"Very High",IF($E$24&lt;=2,"High",IF($E$24&lt;=2.2,"Moderate",IF($E$24&lt;=3,"Low",IF($E$24&gt;3,"Very Low")))))))</f>
        <v/>
      </c>
      <c r="G24" s="97"/>
      <c r="H24" s="529"/>
      <c r="I24" s="530"/>
      <c r="J24" s="98"/>
    </row>
    <row r="25" spans="1:10" ht="13.5" customHeight="1" thickTop="1" x14ac:dyDescent="0.2">
      <c r="A25" s="523"/>
      <c r="B25" s="500">
        <v>-4</v>
      </c>
      <c r="C25" s="515" t="s">
        <v>163</v>
      </c>
      <c r="D25" s="515" t="s">
        <v>169</v>
      </c>
      <c r="E25" s="519" t="s">
        <v>170</v>
      </c>
      <c r="F25" s="515" t="s">
        <v>162</v>
      </c>
      <c r="G25" s="97"/>
      <c r="H25" s="100"/>
      <c r="I25" s="100"/>
      <c r="J25" s="98"/>
    </row>
    <row r="26" spans="1:10" ht="12.75" customHeight="1" x14ac:dyDescent="0.2">
      <c r="A26" s="523"/>
      <c r="B26" s="501"/>
      <c r="C26" s="516"/>
      <c r="D26" s="516"/>
      <c r="E26" s="520"/>
      <c r="F26" s="516"/>
      <c r="G26" s="97"/>
      <c r="H26" s="97"/>
      <c r="I26" s="97"/>
      <c r="J26" s="98"/>
    </row>
    <row r="27" spans="1:10" ht="13.5" customHeight="1" thickBot="1" x14ac:dyDescent="0.25">
      <c r="A27" s="523"/>
      <c r="B27" s="501"/>
      <c r="C27" s="518"/>
      <c r="D27" s="518"/>
      <c r="E27" s="521"/>
      <c r="F27" s="517"/>
      <c r="G27" s="97"/>
      <c r="H27" s="97"/>
      <c r="I27" s="97"/>
      <c r="J27" s="98"/>
    </row>
    <row r="28" spans="1:10" ht="17.100000000000001" customHeight="1" thickTop="1" thickBot="1" x14ac:dyDescent="0.25">
      <c r="A28" s="524"/>
      <c r="B28" s="502"/>
      <c r="C28" s="134"/>
      <c r="D28" s="134"/>
      <c r="E28" s="139" t="str">
        <f>IF(D28=0,"",C28/D28)</f>
        <v/>
      </c>
      <c r="F28" s="140" t="str">
        <f>IF(D28=0,"",IF(E28&gt;1.2,"Extreme",IF(E28&gt;=1.01,"Very High",IF(E28&gt;=0.81,"High",IF(E28&gt;=0.61,"Moderate",IF(E28&gt;=0.41,"Low",IF(E28&lt;0.4,"Very Low")))))))</f>
        <v/>
      </c>
      <c r="G28" s="97"/>
      <c r="H28" s="97"/>
      <c r="I28" s="97"/>
      <c r="J28" s="98"/>
    </row>
    <row r="29" spans="1:10" ht="13.5" customHeight="1" thickTop="1" x14ac:dyDescent="0.2">
      <c r="A29" s="522" t="s">
        <v>171</v>
      </c>
      <c r="B29" s="500">
        <v>-5</v>
      </c>
      <c r="C29" s="515" t="s">
        <v>172</v>
      </c>
      <c r="D29" s="515" t="s">
        <v>173</v>
      </c>
      <c r="E29" s="519" t="s">
        <v>174</v>
      </c>
      <c r="F29" s="515" t="s">
        <v>162</v>
      </c>
      <c r="G29" s="97"/>
      <c r="H29" s="97"/>
      <c r="I29" s="97"/>
      <c r="J29" s="98"/>
    </row>
    <row r="30" spans="1:10" ht="12.75" customHeight="1" x14ac:dyDescent="0.2">
      <c r="A30" s="523"/>
      <c r="B30" s="501"/>
      <c r="C30" s="516"/>
      <c r="D30" s="516"/>
      <c r="E30" s="520"/>
      <c r="F30" s="516"/>
      <c r="G30" s="97"/>
      <c r="H30" s="97"/>
      <c r="I30" s="97"/>
      <c r="J30" s="98"/>
    </row>
    <row r="31" spans="1:10" ht="13.5" customHeight="1" thickBot="1" x14ac:dyDescent="0.25">
      <c r="A31" s="523"/>
      <c r="B31" s="501"/>
      <c r="C31" s="518"/>
      <c r="D31" s="518"/>
      <c r="E31" s="521"/>
      <c r="F31" s="517"/>
      <c r="G31" s="97"/>
      <c r="H31" s="97"/>
      <c r="I31" s="97"/>
      <c r="J31" s="98"/>
    </row>
    <row r="32" spans="1:10" ht="17.100000000000001" customHeight="1" thickTop="1" thickBot="1" x14ac:dyDescent="0.25">
      <c r="A32" s="523"/>
      <c r="B32" s="502"/>
      <c r="C32" s="134"/>
      <c r="D32" s="134"/>
      <c r="E32" s="137" t="str">
        <f>IF(D32=0,"",C32/D32)</f>
        <v/>
      </c>
      <c r="F32" s="140" t="str">
        <f>IF(D32=0,"",IF(E32&gt;3,"Extreme",IF(E32&gt;=2.51,"Very High",IF(E32&gt;=1.81,"High",IF(E32&gt;=1.51,"Moderate",IF(E32&gt;=1,"Low",IF(E32&lt;1,"Very Low")))))))</f>
        <v/>
      </c>
      <c r="G32" s="97"/>
      <c r="H32" s="97"/>
      <c r="I32" s="97"/>
      <c r="J32" s="98"/>
    </row>
    <row r="33" spans="1:10" ht="3.95" customHeight="1" thickTop="1" x14ac:dyDescent="0.2">
      <c r="A33" s="523"/>
      <c r="B33" s="500">
        <v>-6</v>
      </c>
      <c r="C33" s="515" t="s">
        <v>172</v>
      </c>
      <c r="D33" s="515" t="s">
        <v>175</v>
      </c>
      <c r="E33" s="515" t="s">
        <v>176</v>
      </c>
      <c r="F33" s="515" t="s">
        <v>173</v>
      </c>
      <c r="G33" s="531" t="s">
        <v>164</v>
      </c>
      <c r="H33" s="531" t="s">
        <v>177</v>
      </c>
      <c r="I33" s="531" t="s">
        <v>178</v>
      </c>
      <c r="J33" s="531" t="s">
        <v>179</v>
      </c>
    </row>
    <row r="34" spans="1:10" ht="15.95" customHeight="1" x14ac:dyDescent="0.2">
      <c r="A34" s="523"/>
      <c r="B34" s="501"/>
      <c r="C34" s="516"/>
      <c r="D34" s="516"/>
      <c r="E34" s="516"/>
      <c r="F34" s="516"/>
      <c r="G34" s="516"/>
      <c r="H34" s="516"/>
      <c r="I34" s="516"/>
      <c r="J34" s="516"/>
    </row>
    <row r="35" spans="1:10" ht="15.95" customHeight="1" x14ac:dyDescent="0.2">
      <c r="A35" s="523"/>
      <c r="B35" s="501"/>
      <c r="C35" s="516"/>
      <c r="D35" s="516"/>
      <c r="E35" s="516"/>
      <c r="F35" s="516"/>
      <c r="G35" s="516"/>
      <c r="H35" s="516"/>
      <c r="I35" s="516"/>
      <c r="J35" s="516"/>
    </row>
    <row r="36" spans="1:10" ht="15.95" customHeight="1" thickBot="1" x14ac:dyDescent="0.25">
      <c r="A36" s="523"/>
      <c r="B36" s="501"/>
      <c r="C36" s="518"/>
      <c r="D36" s="518"/>
      <c r="E36" s="518"/>
      <c r="F36" s="518"/>
      <c r="G36" s="518"/>
      <c r="H36" s="518"/>
      <c r="I36" s="518"/>
      <c r="J36" s="517"/>
    </row>
    <row r="37" spans="1:10" ht="17.100000000000001" customHeight="1" thickTop="1" thickBot="1" x14ac:dyDescent="0.25">
      <c r="A37" s="524"/>
      <c r="B37" s="502"/>
      <c r="C37" s="134"/>
      <c r="D37" s="134"/>
      <c r="E37" s="134"/>
      <c r="F37" s="134"/>
      <c r="G37" s="134"/>
      <c r="H37" s="134"/>
      <c r="I37" s="137" t="str">
        <f>IF(H37=0,"",E37/H37)</f>
        <v/>
      </c>
      <c r="J37" s="140" t="str">
        <f>IF(H37=0,"",IF(I37&gt;1.6,"Extreme",IF(I37&gt;=1.2,"Very High",IF(I37&gt;=1.15,"High",IF(I37&gt;=1.06,"Moderate",IF(I37&gt;=0.8,"Low",IF(I37&lt;0.8,"Very Low")))))))</f>
        <v/>
      </c>
    </row>
    <row r="38" spans="1:10" ht="13.5" customHeight="1" thickTop="1" x14ac:dyDescent="0.2">
      <c r="A38" s="522" t="s">
        <v>180</v>
      </c>
      <c r="B38" s="500">
        <v>-7</v>
      </c>
      <c r="C38" s="532" t="s">
        <v>181</v>
      </c>
      <c r="D38" s="533"/>
      <c r="E38" s="515" t="s">
        <v>162</v>
      </c>
      <c r="F38" s="101"/>
      <c r="G38" s="97"/>
      <c r="H38" s="97"/>
      <c r="I38" s="97"/>
      <c r="J38" s="98"/>
    </row>
    <row r="39" spans="1:10" ht="12.75" customHeight="1" x14ac:dyDescent="0.2">
      <c r="A39" s="523"/>
      <c r="B39" s="501"/>
      <c r="C39" s="534"/>
      <c r="D39" s="535"/>
      <c r="E39" s="516"/>
      <c r="F39" s="101"/>
      <c r="G39" s="97"/>
      <c r="H39" s="97"/>
      <c r="I39" s="97"/>
      <c r="J39" s="98"/>
    </row>
    <row r="40" spans="1:10" ht="13.5" customHeight="1" thickBot="1" x14ac:dyDescent="0.25">
      <c r="A40" s="523"/>
      <c r="B40" s="501"/>
      <c r="C40" s="536"/>
      <c r="D40" s="537"/>
      <c r="E40" s="517"/>
      <c r="F40" s="101"/>
      <c r="G40" s="97"/>
      <c r="H40" s="97"/>
      <c r="I40" s="97"/>
      <c r="J40" s="98"/>
    </row>
    <row r="41" spans="1:10" ht="17.100000000000001" customHeight="1" thickTop="1" thickBot="1" x14ac:dyDescent="0.25">
      <c r="A41" s="524"/>
      <c r="B41" s="502"/>
      <c r="C41" s="538"/>
      <c r="D41" s="539"/>
      <c r="E41" s="140" t="str">
        <f>IF(C41=0,"",IF(C41&gt;2.4,"Extreme",IF(C41&gt;=2.01,"Very High",IF(C41&gt;=1.61,"High",IF(C41&gt;=1.01,"Moderate",IF(C41&gt;=0.5,"Low",IF(C41&lt;0.5,"Very Low")))))))</f>
        <v/>
      </c>
      <c r="F41" s="102"/>
      <c r="G41" s="97"/>
      <c r="H41" s="97"/>
      <c r="I41" s="97"/>
      <c r="J41" s="98"/>
    </row>
    <row r="42" spans="1:10" ht="6.75" customHeight="1" thickTop="1" thickBot="1" x14ac:dyDescent="0.25">
      <c r="A42" s="103"/>
      <c r="B42" s="104"/>
      <c r="C42" s="105"/>
      <c r="D42" s="105"/>
      <c r="E42" s="105"/>
      <c r="F42" s="106"/>
      <c r="G42" s="97"/>
      <c r="H42" s="97"/>
      <c r="I42" s="97"/>
      <c r="J42" s="98"/>
    </row>
    <row r="43" spans="1:10" ht="15.75" thickTop="1" x14ac:dyDescent="0.25">
      <c r="A43" s="553" t="s">
        <v>182</v>
      </c>
      <c r="B43" s="554"/>
      <c r="C43" s="554"/>
      <c r="D43" s="554"/>
      <c r="E43" s="554"/>
      <c r="F43" s="554"/>
      <c r="G43" s="554"/>
      <c r="H43" s="554"/>
      <c r="I43" s="554"/>
      <c r="J43" s="555"/>
    </row>
    <row r="44" spans="1:10" ht="12.75" customHeight="1" x14ac:dyDescent="0.2">
      <c r="A44" s="556" t="s">
        <v>183</v>
      </c>
      <c r="B44" s="557"/>
      <c r="C44" s="558"/>
      <c r="D44" s="562" t="s">
        <v>184</v>
      </c>
      <c r="E44" s="563"/>
      <c r="F44" s="563"/>
      <c r="G44" s="563"/>
      <c r="H44" s="563"/>
      <c r="I44" s="563"/>
      <c r="J44" s="564"/>
    </row>
    <row r="45" spans="1:10" x14ac:dyDescent="0.2">
      <c r="A45" s="559"/>
      <c r="B45" s="560"/>
      <c r="C45" s="561"/>
      <c r="D45" s="107">
        <v>-1</v>
      </c>
      <c r="E45" s="108">
        <v>-2</v>
      </c>
      <c r="F45" s="108">
        <v>-3</v>
      </c>
      <c r="G45" s="108">
        <v>-4</v>
      </c>
      <c r="H45" s="108">
        <v>-5</v>
      </c>
      <c r="I45" s="108">
        <v>-6</v>
      </c>
      <c r="J45" s="108">
        <v>-7</v>
      </c>
    </row>
    <row r="46" spans="1:10" ht="15" customHeight="1" x14ac:dyDescent="0.2">
      <c r="A46" s="565" t="s">
        <v>37</v>
      </c>
      <c r="B46" s="566"/>
      <c r="C46" s="567"/>
      <c r="D46" s="109" t="s">
        <v>185</v>
      </c>
      <c r="E46" s="110" t="s">
        <v>186</v>
      </c>
      <c r="F46" s="110" t="s">
        <v>187</v>
      </c>
      <c r="G46" s="110" t="s">
        <v>188</v>
      </c>
      <c r="H46" s="110" t="s">
        <v>189</v>
      </c>
      <c r="I46" s="110" t="s">
        <v>190</v>
      </c>
      <c r="J46" s="111" t="s">
        <v>191</v>
      </c>
    </row>
    <row r="47" spans="1:10" ht="15" customHeight="1" x14ac:dyDescent="0.2">
      <c r="A47" s="542" t="s">
        <v>38</v>
      </c>
      <c r="B47" s="543"/>
      <c r="C47" s="544"/>
      <c r="D47" s="112" t="s">
        <v>185</v>
      </c>
      <c r="E47" s="113" t="s">
        <v>192</v>
      </c>
      <c r="F47" s="113" t="s">
        <v>193</v>
      </c>
      <c r="G47" s="113" t="s">
        <v>194</v>
      </c>
      <c r="H47" s="113" t="s">
        <v>195</v>
      </c>
      <c r="I47" s="113" t="s">
        <v>196</v>
      </c>
      <c r="J47" s="114" t="s">
        <v>197</v>
      </c>
    </row>
    <row r="48" spans="1:10" ht="15" customHeight="1" x14ac:dyDescent="0.2">
      <c r="A48" s="542" t="s">
        <v>39</v>
      </c>
      <c r="B48" s="543"/>
      <c r="C48" s="544"/>
      <c r="D48" s="112" t="s">
        <v>185</v>
      </c>
      <c r="E48" s="113" t="s">
        <v>198</v>
      </c>
      <c r="F48" s="113" t="s">
        <v>194</v>
      </c>
      <c r="G48" s="113" t="s">
        <v>199</v>
      </c>
      <c r="H48" s="113" t="s">
        <v>200</v>
      </c>
      <c r="I48" s="113" t="s">
        <v>201</v>
      </c>
      <c r="J48" s="114" t="s">
        <v>202</v>
      </c>
    </row>
    <row r="49" spans="1:10" ht="15" customHeight="1" x14ac:dyDescent="0.2">
      <c r="A49" s="542" t="s">
        <v>40</v>
      </c>
      <c r="B49" s="543"/>
      <c r="C49" s="544"/>
      <c r="D49" s="115" t="s">
        <v>203</v>
      </c>
      <c r="E49" s="113" t="s">
        <v>204</v>
      </c>
      <c r="F49" s="113" t="s">
        <v>199</v>
      </c>
      <c r="G49" s="113" t="s">
        <v>205</v>
      </c>
      <c r="H49" s="113" t="s">
        <v>206</v>
      </c>
      <c r="I49" s="113" t="s">
        <v>207</v>
      </c>
      <c r="J49" s="114" t="s">
        <v>208</v>
      </c>
    </row>
    <row r="50" spans="1:10" ht="15" customHeight="1" x14ac:dyDescent="0.2">
      <c r="A50" s="542" t="s">
        <v>41</v>
      </c>
      <c r="B50" s="543"/>
      <c r="C50" s="544"/>
      <c r="D50" s="116">
        <v>-1</v>
      </c>
      <c r="E50" s="113" t="s">
        <v>209</v>
      </c>
      <c r="F50" s="113" t="s">
        <v>205</v>
      </c>
      <c r="G50" s="113" t="s">
        <v>210</v>
      </c>
      <c r="H50" s="113" t="s">
        <v>211</v>
      </c>
      <c r="I50" s="113" t="s">
        <v>212</v>
      </c>
      <c r="J50" s="114" t="s">
        <v>213</v>
      </c>
    </row>
    <row r="51" spans="1:10" ht="15" customHeight="1" x14ac:dyDescent="0.2">
      <c r="A51" s="545" t="s">
        <v>42</v>
      </c>
      <c r="B51" s="546"/>
      <c r="C51" s="547"/>
      <c r="D51" s="117" t="s">
        <v>214</v>
      </c>
      <c r="E51" s="118" t="s">
        <v>215</v>
      </c>
      <c r="F51" s="118" t="s">
        <v>216</v>
      </c>
      <c r="G51" s="118" t="s">
        <v>217</v>
      </c>
      <c r="H51" s="118" t="s">
        <v>186</v>
      </c>
      <c r="I51" s="118" t="s">
        <v>218</v>
      </c>
      <c r="J51" s="119" t="s">
        <v>219</v>
      </c>
    </row>
    <row r="52" spans="1:10" ht="24.75" customHeight="1" thickBot="1" x14ac:dyDescent="0.25">
      <c r="A52" s="120"/>
      <c r="B52" s="120"/>
      <c r="C52" s="120"/>
      <c r="D52" s="548" t="s">
        <v>220</v>
      </c>
      <c r="E52" s="549"/>
      <c r="F52" s="549"/>
      <c r="G52" s="549"/>
      <c r="H52" s="550"/>
      <c r="I52" s="551" t="str">
        <f>IF(ISNUMBER(C20),F20,IF(ISNUMBER(C24),F24,IF(ISNUMBER(I21),H24,IF(ISNUMBER(C28),F28,IF(ISNUMBER(C32),F32,IF(ISNUMBER(C37),J37,IF(ISNUMBER(C41),E41," ")))))))</f>
        <v xml:space="preserve"> </v>
      </c>
      <c r="J52" s="552"/>
    </row>
    <row r="53" spans="1:10" x14ac:dyDescent="0.2">
      <c r="A53" s="121"/>
      <c r="B53" s="121"/>
      <c r="C53" s="121"/>
      <c r="D53" s="121"/>
      <c r="E53" s="121"/>
      <c r="F53" s="121"/>
      <c r="G53" s="121"/>
      <c r="H53" s="121"/>
      <c r="I53" s="121"/>
      <c r="J53" s="121"/>
    </row>
    <row r="54" spans="1:10" x14ac:dyDescent="0.2">
      <c r="A54" s="121"/>
      <c r="B54" s="121"/>
      <c r="C54" s="121"/>
      <c r="D54" s="121"/>
      <c r="E54" s="121"/>
      <c r="F54" s="121"/>
      <c r="G54" s="121"/>
      <c r="H54" s="121"/>
      <c r="I54" s="121"/>
      <c r="J54" s="121"/>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55"/>
  <sheetViews>
    <sheetView workbookViewId="0">
      <selection activeCell="BK10" sqref="BK10"/>
    </sheetView>
  </sheetViews>
  <sheetFormatPr defaultColWidth="2.7109375" defaultRowHeight="12.75" customHeight="1" x14ac:dyDescent="0.25"/>
  <cols>
    <col min="1" max="5" width="2.7109375" style="18" customWidth="1"/>
    <col min="6" max="11" width="2.7109375" style="19" customWidth="1"/>
    <col min="12" max="28" width="2.7109375" style="18" customWidth="1"/>
    <col min="29" max="30" width="2.7109375" style="19" customWidth="1"/>
    <col min="31" max="33" width="2.7109375" style="18" customWidth="1"/>
    <col min="34" max="34" width="2.85546875" style="18" customWidth="1"/>
    <col min="35" max="40" width="2.7109375" style="18" customWidth="1"/>
    <col min="41" max="41" width="3.140625" style="19" customWidth="1"/>
    <col min="42" max="42" width="3.28515625" style="19" customWidth="1"/>
    <col min="43" max="44" width="2.7109375" style="19" customWidth="1"/>
    <col min="45" max="61" width="2.7109375" style="18" customWidth="1"/>
    <col min="62" max="62" width="2.7109375" style="20" customWidth="1"/>
    <col min="63" max="256" width="2.7109375" style="18"/>
    <col min="257" max="289" width="2.7109375" style="18" customWidth="1"/>
    <col min="290" max="290" width="2.85546875" style="18" customWidth="1"/>
    <col min="291" max="296" width="2.7109375" style="18" customWidth="1"/>
    <col min="297" max="297" width="3.140625" style="18" customWidth="1"/>
    <col min="298" max="298" width="3.28515625" style="18" customWidth="1"/>
    <col min="299" max="318" width="2.7109375" style="18" customWidth="1"/>
    <col min="319" max="512" width="2.7109375" style="18"/>
    <col min="513" max="545" width="2.7109375" style="18" customWidth="1"/>
    <col min="546" max="546" width="2.85546875" style="18" customWidth="1"/>
    <col min="547" max="552" width="2.7109375" style="18" customWidth="1"/>
    <col min="553" max="553" width="3.140625" style="18" customWidth="1"/>
    <col min="554" max="554" width="3.28515625" style="18" customWidth="1"/>
    <col min="555" max="574" width="2.7109375" style="18" customWidth="1"/>
    <col min="575" max="768" width="2.7109375" style="18"/>
    <col min="769" max="801" width="2.7109375" style="18" customWidth="1"/>
    <col min="802" max="802" width="2.85546875" style="18" customWidth="1"/>
    <col min="803" max="808" width="2.7109375" style="18" customWidth="1"/>
    <col min="809" max="809" width="3.140625" style="18" customWidth="1"/>
    <col min="810" max="810" width="3.28515625" style="18" customWidth="1"/>
    <col min="811" max="830" width="2.7109375" style="18" customWidth="1"/>
    <col min="831" max="1024" width="2.7109375" style="18"/>
    <col min="1025" max="1057" width="2.7109375" style="18" customWidth="1"/>
    <col min="1058" max="1058" width="2.85546875" style="18" customWidth="1"/>
    <col min="1059" max="1064" width="2.7109375" style="18" customWidth="1"/>
    <col min="1065" max="1065" width="3.140625" style="18" customWidth="1"/>
    <col min="1066" max="1066" width="3.28515625" style="18" customWidth="1"/>
    <col min="1067" max="1086" width="2.7109375" style="18" customWidth="1"/>
    <col min="1087" max="1280" width="2.7109375" style="18"/>
    <col min="1281" max="1313" width="2.7109375" style="18" customWidth="1"/>
    <col min="1314" max="1314" width="2.85546875" style="18" customWidth="1"/>
    <col min="1315" max="1320" width="2.7109375" style="18" customWidth="1"/>
    <col min="1321" max="1321" width="3.140625" style="18" customWidth="1"/>
    <col min="1322" max="1322" width="3.28515625" style="18" customWidth="1"/>
    <col min="1323" max="1342" width="2.7109375" style="18" customWidth="1"/>
    <col min="1343" max="1536" width="2.7109375" style="18"/>
    <col min="1537" max="1569" width="2.7109375" style="18" customWidth="1"/>
    <col min="1570" max="1570" width="2.85546875" style="18" customWidth="1"/>
    <col min="1571" max="1576" width="2.7109375" style="18" customWidth="1"/>
    <col min="1577" max="1577" width="3.140625" style="18" customWidth="1"/>
    <col min="1578" max="1578" width="3.28515625" style="18" customWidth="1"/>
    <col min="1579" max="1598" width="2.7109375" style="18" customWidth="1"/>
    <col min="1599" max="1792" width="2.7109375" style="18"/>
    <col min="1793" max="1825" width="2.7109375" style="18" customWidth="1"/>
    <col min="1826" max="1826" width="2.85546875" style="18" customWidth="1"/>
    <col min="1827" max="1832" width="2.7109375" style="18" customWidth="1"/>
    <col min="1833" max="1833" width="3.140625" style="18" customWidth="1"/>
    <col min="1834" max="1834" width="3.28515625" style="18" customWidth="1"/>
    <col min="1835" max="1854" width="2.7109375" style="18" customWidth="1"/>
    <col min="1855" max="2048" width="2.7109375" style="18"/>
    <col min="2049" max="2081" width="2.7109375" style="18" customWidth="1"/>
    <col min="2082" max="2082" width="2.85546875" style="18" customWidth="1"/>
    <col min="2083" max="2088" width="2.7109375" style="18" customWidth="1"/>
    <col min="2089" max="2089" width="3.140625" style="18" customWidth="1"/>
    <col min="2090" max="2090" width="3.28515625" style="18" customWidth="1"/>
    <col min="2091" max="2110" width="2.7109375" style="18" customWidth="1"/>
    <col min="2111" max="2304" width="2.7109375" style="18"/>
    <col min="2305" max="2337" width="2.7109375" style="18" customWidth="1"/>
    <col min="2338" max="2338" width="2.85546875" style="18" customWidth="1"/>
    <col min="2339" max="2344" width="2.7109375" style="18" customWidth="1"/>
    <col min="2345" max="2345" width="3.140625" style="18" customWidth="1"/>
    <col min="2346" max="2346" width="3.28515625" style="18" customWidth="1"/>
    <col min="2347" max="2366" width="2.7109375" style="18" customWidth="1"/>
    <col min="2367" max="2560" width="2.7109375" style="18"/>
    <col min="2561" max="2593" width="2.7109375" style="18" customWidth="1"/>
    <col min="2594" max="2594" width="2.85546875" style="18" customWidth="1"/>
    <col min="2595" max="2600" width="2.7109375" style="18" customWidth="1"/>
    <col min="2601" max="2601" width="3.140625" style="18" customWidth="1"/>
    <col min="2602" max="2602" width="3.28515625" style="18" customWidth="1"/>
    <col min="2603" max="2622" width="2.7109375" style="18" customWidth="1"/>
    <col min="2623" max="2816" width="2.7109375" style="18"/>
    <col min="2817" max="2849" width="2.7109375" style="18" customWidth="1"/>
    <col min="2850" max="2850" width="2.85546875" style="18" customWidth="1"/>
    <col min="2851" max="2856" width="2.7109375" style="18" customWidth="1"/>
    <col min="2857" max="2857" width="3.140625" style="18" customWidth="1"/>
    <col min="2858" max="2858" width="3.28515625" style="18" customWidth="1"/>
    <col min="2859" max="2878" width="2.7109375" style="18" customWidth="1"/>
    <col min="2879" max="3072" width="2.7109375" style="18"/>
    <col min="3073" max="3105" width="2.7109375" style="18" customWidth="1"/>
    <col min="3106" max="3106" width="2.85546875" style="18" customWidth="1"/>
    <col min="3107" max="3112" width="2.7109375" style="18" customWidth="1"/>
    <col min="3113" max="3113" width="3.140625" style="18" customWidth="1"/>
    <col min="3114" max="3114" width="3.28515625" style="18" customWidth="1"/>
    <col min="3115" max="3134" width="2.7109375" style="18" customWidth="1"/>
    <col min="3135" max="3328" width="2.7109375" style="18"/>
    <col min="3329" max="3361" width="2.7109375" style="18" customWidth="1"/>
    <col min="3362" max="3362" width="2.85546875" style="18" customWidth="1"/>
    <col min="3363" max="3368" width="2.7109375" style="18" customWidth="1"/>
    <col min="3369" max="3369" width="3.140625" style="18" customWidth="1"/>
    <col min="3370" max="3370" width="3.28515625" style="18" customWidth="1"/>
    <col min="3371" max="3390" width="2.7109375" style="18" customWidth="1"/>
    <col min="3391" max="3584" width="2.7109375" style="18"/>
    <col min="3585" max="3617" width="2.7109375" style="18" customWidth="1"/>
    <col min="3618" max="3618" width="2.85546875" style="18" customWidth="1"/>
    <col min="3619" max="3624" width="2.7109375" style="18" customWidth="1"/>
    <col min="3625" max="3625" width="3.140625" style="18" customWidth="1"/>
    <col min="3626" max="3626" width="3.28515625" style="18" customWidth="1"/>
    <col min="3627" max="3646" width="2.7109375" style="18" customWidth="1"/>
    <col min="3647" max="3840" width="2.7109375" style="18"/>
    <col min="3841" max="3873" width="2.7109375" style="18" customWidth="1"/>
    <col min="3874" max="3874" width="2.85546875" style="18" customWidth="1"/>
    <col min="3875" max="3880" width="2.7109375" style="18" customWidth="1"/>
    <col min="3881" max="3881" width="3.140625" style="18" customWidth="1"/>
    <col min="3882" max="3882" width="3.28515625" style="18" customWidth="1"/>
    <col min="3883" max="3902" width="2.7109375" style="18" customWidth="1"/>
    <col min="3903" max="4096" width="2.7109375" style="18"/>
    <col min="4097" max="4129" width="2.7109375" style="18" customWidth="1"/>
    <col min="4130" max="4130" width="2.85546875" style="18" customWidth="1"/>
    <col min="4131" max="4136" width="2.7109375" style="18" customWidth="1"/>
    <col min="4137" max="4137" width="3.140625" style="18" customWidth="1"/>
    <col min="4138" max="4138" width="3.28515625" style="18" customWidth="1"/>
    <col min="4139" max="4158" width="2.7109375" style="18" customWidth="1"/>
    <col min="4159" max="4352" width="2.7109375" style="18"/>
    <col min="4353" max="4385" width="2.7109375" style="18" customWidth="1"/>
    <col min="4386" max="4386" width="2.85546875" style="18" customWidth="1"/>
    <col min="4387" max="4392" width="2.7109375" style="18" customWidth="1"/>
    <col min="4393" max="4393" width="3.140625" style="18" customWidth="1"/>
    <col min="4394" max="4394" width="3.28515625" style="18" customWidth="1"/>
    <col min="4395" max="4414" width="2.7109375" style="18" customWidth="1"/>
    <col min="4415" max="4608" width="2.7109375" style="18"/>
    <col min="4609" max="4641" width="2.7109375" style="18" customWidth="1"/>
    <col min="4642" max="4642" width="2.85546875" style="18" customWidth="1"/>
    <col min="4643" max="4648" width="2.7109375" style="18" customWidth="1"/>
    <col min="4649" max="4649" width="3.140625" style="18" customWidth="1"/>
    <col min="4650" max="4650" width="3.28515625" style="18" customWidth="1"/>
    <col min="4651" max="4670" width="2.7109375" style="18" customWidth="1"/>
    <col min="4671" max="4864" width="2.7109375" style="18"/>
    <col min="4865" max="4897" width="2.7109375" style="18" customWidth="1"/>
    <col min="4898" max="4898" width="2.85546875" style="18" customWidth="1"/>
    <col min="4899" max="4904" width="2.7109375" style="18" customWidth="1"/>
    <col min="4905" max="4905" width="3.140625" style="18" customWidth="1"/>
    <col min="4906" max="4906" width="3.28515625" style="18" customWidth="1"/>
    <col min="4907" max="4926" width="2.7109375" style="18" customWidth="1"/>
    <col min="4927" max="5120" width="2.7109375" style="18"/>
    <col min="5121" max="5153" width="2.7109375" style="18" customWidth="1"/>
    <col min="5154" max="5154" width="2.85546875" style="18" customWidth="1"/>
    <col min="5155" max="5160" width="2.7109375" style="18" customWidth="1"/>
    <col min="5161" max="5161" width="3.140625" style="18" customWidth="1"/>
    <col min="5162" max="5162" width="3.28515625" style="18" customWidth="1"/>
    <col min="5163" max="5182" width="2.7109375" style="18" customWidth="1"/>
    <col min="5183" max="5376" width="2.7109375" style="18"/>
    <col min="5377" max="5409" width="2.7109375" style="18" customWidth="1"/>
    <col min="5410" max="5410" width="2.85546875" style="18" customWidth="1"/>
    <col min="5411" max="5416" width="2.7109375" style="18" customWidth="1"/>
    <col min="5417" max="5417" width="3.140625" style="18" customWidth="1"/>
    <col min="5418" max="5418" width="3.28515625" style="18" customWidth="1"/>
    <col min="5419" max="5438" width="2.7109375" style="18" customWidth="1"/>
    <col min="5439" max="5632" width="2.7109375" style="18"/>
    <col min="5633" max="5665" width="2.7109375" style="18" customWidth="1"/>
    <col min="5666" max="5666" width="2.85546875" style="18" customWidth="1"/>
    <col min="5667" max="5672" width="2.7109375" style="18" customWidth="1"/>
    <col min="5673" max="5673" width="3.140625" style="18" customWidth="1"/>
    <col min="5674" max="5674" width="3.28515625" style="18" customWidth="1"/>
    <col min="5675" max="5694" width="2.7109375" style="18" customWidth="1"/>
    <col min="5695" max="5888" width="2.7109375" style="18"/>
    <col min="5889" max="5921" width="2.7109375" style="18" customWidth="1"/>
    <col min="5922" max="5922" width="2.85546875" style="18" customWidth="1"/>
    <col min="5923" max="5928" width="2.7109375" style="18" customWidth="1"/>
    <col min="5929" max="5929" width="3.140625" style="18" customWidth="1"/>
    <col min="5930" max="5930" width="3.28515625" style="18" customWidth="1"/>
    <col min="5931" max="5950" width="2.7109375" style="18" customWidth="1"/>
    <col min="5951" max="6144" width="2.7109375" style="18"/>
    <col min="6145" max="6177" width="2.7109375" style="18" customWidth="1"/>
    <col min="6178" max="6178" width="2.85546875" style="18" customWidth="1"/>
    <col min="6179" max="6184" width="2.7109375" style="18" customWidth="1"/>
    <col min="6185" max="6185" width="3.140625" style="18" customWidth="1"/>
    <col min="6186" max="6186" width="3.28515625" style="18" customWidth="1"/>
    <col min="6187" max="6206" width="2.7109375" style="18" customWidth="1"/>
    <col min="6207" max="6400" width="2.7109375" style="18"/>
    <col min="6401" max="6433" width="2.7109375" style="18" customWidth="1"/>
    <col min="6434" max="6434" width="2.85546875" style="18" customWidth="1"/>
    <col min="6435" max="6440" width="2.7109375" style="18" customWidth="1"/>
    <col min="6441" max="6441" width="3.140625" style="18" customWidth="1"/>
    <col min="6442" max="6442" width="3.28515625" style="18" customWidth="1"/>
    <col min="6443" max="6462" width="2.7109375" style="18" customWidth="1"/>
    <col min="6463" max="6656" width="2.7109375" style="18"/>
    <col min="6657" max="6689" width="2.7109375" style="18" customWidth="1"/>
    <col min="6690" max="6690" width="2.85546875" style="18" customWidth="1"/>
    <col min="6691" max="6696" width="2.7109375" style="18" customWidth="1"/>
    <col min="6697" max="6697" width="3.140625" style="18" customWidth="1"/>
    <col min="6698" max="6698" width="3.28515625" style="18" customWidth="1"/>
    <col min="6699" max="6718" width="2.7109375" style="18" customWidth="1"/>
    <col min="6719" max="6912" width="2.7109375" style="18"/>
    <col min="6913" max="6945" width="2.7109375" style="18" customWidth="1"/>
    <col min="6946" max="6946" width="2.85546875" style="18" customWidth="1"/>
    <col min="6947" max="6952" width="2.7109375" style="18" customWidth="1"/>
    <col min="6953" max="6953" width="3.140625" style="18" customWidth="1"/>
    <col min="6954" max="6954" width="3.28515625" style="18" customWidth="1"/>
    <col min="6955" max="6974" width="2.7109375" style="18" customWidth="1"/>
    <col min="6975" max="7168" width="2.7109375" style="18"/>
    <col min="7169" max="7201" width="2.7109375" style="18" customWidth="1"/>
    <col min="7202" max="7202" width="2.85546875" style="18" customWidth="1"/>
    <col min="7203" max="7208" width="2.7109375" style="18" customWidth="1"/>
    <col min="7209" max="7209" width="3.140625" style="18" customWidth="1"/>
    <col min="7210" max="7210" width="3.28515625" style="18" customWidth="1"/>
    <col min="7211" max="7230" width="2.7109375" style="18" customWidth="1"/>
    <col min="7231" max="7424" width="2.7109375" style="18"/>
    <col min="7425" max="7457" width="2.7109375" style="18" customWidth="1"/>
    <col min="7458" max="7458" width="2.85546875" style="18" customWidth="1"/>
    <col min="7459" max="7464" width="2.7109375" style="18" customWidth="1"/>
    <col min="7465" max="7465" width="3.140625" style="18" customWidth="1"/>
    <col min="7466" max="7466" width="3.28515625" style="18" customWidth="1"/>
    <col min="7467" max="7486" width="2.7109375" style="18" customWidth="1"/>
    <col min="7487" max="7680" width="2.7109375" style="18"/>
    <col min="7681" max="7713" width="2.7109375" style="18" customWidth="1"/>
    <col min="7714" max="7714" width="2.85546875" style="18" customWidth="1"/>
    <col min="7715" max="7720" width="2.7109375" style="18" customWidth="1"/>
    <col min="7721" max="7721" width="3.140625" style="18" customWidth="1"/>
    <col min="7722" max="7722" width="3.28515625" style="18" customWidth="1"/>
    <col min="7723" max="7742" width="2.7109375" style="18" customWidth="1"/>
    <col min="7743" max="7936" width="2.7109375" style="18"/>
    <col min="7937" max="7969" width="2.7109375" style="18" customWidth="1"/>
    <col min="7970" max="7970" width="2.85546875" style="18" customWidth="1"/>
    <col min="7971" max="7976" width="2.7109375" style="18" customWidth="1"/>
    <col min="7977" max="7977" width="3.140625" style="18" customWidth="1"/>
    <col min="7978" max="7978" width="3.28515625" style="18" customWidth="1"/>
    <col min="7979" max="7998" width="2.7109375" style="18" customWidth="1"/>
    <col min="7999" max="8192" width="2.7109375" style="18"/>
    <col min="8193" max="8225" width="2.7109375" style="18" customWidth="1"/>
    <col min="8226" max="8226" width="2.85546875" style="18" customWidth="1"/>
    <col min="8227" max="8232" width="2.7109375" style="18" customWidth="1"/>
    <col min="8233" max="8233" width="3.140625" style="18" customWidth="1"/>
    <col min="8234" max="8234" width="3.28515625" style="18" customWidth="1"/>
    <col min="8235" max="8254" width="2.7109375" style="18" customWidth="1"/>
    <col min="8255" max="8448" width="2.7109375" style="18"/>
    <col min="8449" max="8481" width="2.7109375" style="18" customWidth="1"/>
    <col min="8482" max="8482" width="2.85546875" style="18" customWidth="1"/>
    <col min="8483" max="8488" width="2.7109375" style="18" customWidth="1"/>
    <col min="8489" max="8489" width="3.140625" style="18" customWidth="1"/>
    <col min="8490" max="8490" width="3.28515625" style="18" customWidth="1"/>
    <col min="8491" max="8510" width="2.7109375" style="18" customWidth="1"/>
    <col min="8511" max="8704" width="2.7109375" style="18"/>
    <col min="8705" max="8737" width="2.7109375" style="18" customWidth="1"/>
    <col min="8738" max="8738" width="2.85546875" style="18" customWidth="1"/>
    <col min="8739" max="8744" width="2.7109375" style="18" customWidth="1"/>
    <col min="8745" max="8745" width="3.140625" style="18" customWidth="1"/>
    <col min="8746" max="8746" width="3.28515625" style="18" customWidth="1"/>
    <col min="8747" max="8766" width="2.7109375" style="18" customWidth="1"/>
    <col min="8767" max="8960" width="2.7109375" style="18"/>
    <col min="8961" max="8993" width="2.7109375" style="18" customWidth="1"/>
    <col min="8994" max="8994" width="2.85546875" style="18" customWidth="1"/>
    <col min="8995" max="9000" width="2.7109375" style="18" customWidth="1"/>
    <col min="9001" max="9001" width="3.140625" style="18" customWidth="1"/>
    <col min="9002" max="9002" width="3.28515625" style="18" customWidth="1"/>
    <col min="9003" max="9022" width="2.7109375" style="18" customWidth="1"/>
    <col min="9023" max="9216" width="2.7109375" style="18"/>
    <col min="9217" max="9249" width="2.7109375" style="18" customWidth="1"/>
    <col min="9250" max="9250" width="2.85546875" style="18" customWidth="1"/>
    <col min="9251" max="9256" width="2.7109375" style="18" customWidth="1"/>
    <col min="9257" max="9257" width="3.140625" style="18" customWidth="1"/>
    <col min="9258" max="9258" width="3.28515625" style="18" customWidth="1"/>
    <col min="9259" max="9278" width="2.7109375" style="18" customWidth="1"/>
    <col min="9279" max="9472" width="2.7109375" style="18"/>
    <col min="9473" max="9505" width="2.7109375" style="18" customWidth="1"/>
    <col min="9506" max="9506" width="2.85546875" style="18" customWidth="1"/>
    <col min="9507" max="9512" width="2.7109375" style="18" customWidth="1"/>
    <col min="9513" max="9513" width="3.140625" style="18" customWidth="1"/>
    <col min="9514" max="9514" width="3.28515625" style="18" customWidth="1"/>
    <col min="9515" max="9534" width="2.7109375" style="18" customWidth="1"/>
    <col min="9535" max="9728" width="2.7109375" style="18"/>
    <col min="9729" max="9761" width="2.7109375" style="18" customWidth="1"/>
    <col min="9762" max="9762" width="2.85546875" style="18" customWidth="1"/>
    <col min="9763" max="9768" width="2.7109375" style="18" customWidth="1"/>
    <col min="9769" max="9769" width="3.140625" style="18" customWidth="1"/>
    <col min="9770" max="9770" width="3.28515625" style="18" customWidth="1"/>
    <col min="9771" max="9790" width="2.7109375" style="18" customWidth="1"/>
    <col min="9791" max="9984" width="2.7109375" style="18"/>
    <col min="9985" max="10017" width="2.7109375" style="18" customWidth="1"/>
    <col min="10018" max="10018" width="2.85546875" style="18" customWidth="1"/>
    <col min="10019" max="10024" width="2.7109375" style="18" customWidth="1"/>
    <col min="10025" max="10025" width="3.140625" style="18" customWidth="1"/>
    <col min="10026" max="10026" width="3.28515625" style="18" customWidth="1"/>
    <col min="10027" max="10046" width="2.7109375" style="18" customWidth="1"/>
    <col min="10047" max="10240" width="2.7109375" style="18"/>
    <col min="10241" max="10273" width="2.7109375" style="18" customWidth="1"/>
    <col min="10274" max="10274" width="2.85546875" style="18" customWidth="1"/>
    <col min="10275" max="10280" width="2.7109375" style="18" customWidth="1"/>
    <col min="10281" max="10281" width="3.140625" style="18" customWidth="1"/>
    <col min="10282" max="10282" width="3.28515625" style="18" customWidth="1"/>
    <col min="10283" max="10302" width="2.7109375" style="18" customWidth="1"/>
    <col min="10303" max="10496" width="2.7109375" style="18"/>
    <col min="10497" max="10529" width="2.7109375" style="18" customWidth="1"/>
    <col min="10530" max="10530" width="2.85546875" style="18" customWidth="1"/>
    <col min="10531" max="10536" width="2.7109375" style="18" customWidth="1"/>
    <col min="10537" max="10537" width="3.140625" style="18" customWidth="1"/>
    <col min="10538" max="10538" width="3.28515625" style="18" customWidth="1"/>
    <col min="10539" max="10558" width="2.7109375" style="18" customWidth="1"/>
    <col min="10559" max="10752" width="2.7109375" style="18"/>
    <col min="10753" max="10785" width="2.7109375" style="18" customWidth="1"/>
    <col min="10786" max="10786" width="2.85546875" style="18" customWidth="1"/>
    <col min="10787" max="10792" width="2.7109375" style="18" customWidth="1"/>
    <col min="10793" max="10793" width="3.140625" style="18" customWidth="1"/>
    <col min="10794" max="10794" width="3.28515625" style="18" customWidth="1"/>
    <col min="10795" max="10814" width="2.7109375" style="18" customWidth="1"/>
    <col min="10815" max="11008" width="2.7109375" style="18"/>
    <col min="11009" max="11041" width="2.7109375" style="18" customWidth="1"/>
    <col min="11042" max="11042" width="2.85546875" style="18" customWidth="1"/>
    <col min="11043" max="11048" width="2.7109375" style="18" customWidth="1"/>
    <col min="11049" max="11049" width="3.140625" style="18" customWidth="1"/>
    <col min="11050" max="11050" width="3.28515625" style="18" customWidth="1"/>
    <col min="11051" max="11070" width="2.7109375" style="18" customWidth="1"/>
    <col min="11071" max="11264" width="2.7109375" style="18"/>
    <col min="11265" max="11297" width="2.7109375" style="18" customWidth="1"/>
    <col min="11298" max="11298" width="2.85546875" style="18" customWidth="1"/>
    <col min="11299" max="11304" width="2.7109375" style="18" customWidth="1"/>
    <col min="11305" max="11305" width="3.140625" style="18" customWidth="1"/>
    <col min="11306" max="11306" width="3.28515625" style="18" customWidth="1"/>
    <col min="11307" max="11326" width="2.7109375" style="18" customWidth="1"/>
    <col min="11327" max="11520" width="2.7109375" style="18"/>
    <col min="11521" max="11553" width="2.7109375" style="18" customWidth="1"/>
    <col min="11554" max="11554" width="2.85546875" style="18" customWidth="1"/>
    <col min="11555" max="11560" width="2.7109375" style="18" customWidth="1"/>
    <col min="11561" max="11561" width="3.140625" style="18" customWidth="1"/>
    <col min="11562" max="11562" width="3.28515625" style="18" customWidth="1"/>
    <col min="11563" max="11582" width="2.7109375" style="18" customWidth="1"/>
    <col min="11583" max="11776" width="2.7109375" style="18"/>
    <col min="11777" max="11809" width="2.7109375" style="18" customWidth="1"/>
    <col min="11810" max="11810" width="2.85546875" style="18" customWidth="1"/>
    <col min="11811" max="11816" width="2.7109375" style="18" customWidth="1"/>
    <col min="11817" max="11817" width="3.140625" style="18" customWidth="1"/>
    <col min="11818" max="11818" width="3.28515625" style="18" customWidth="1"/>
    <col min="11819" max="11838" width="2.7109375" style="18" customWidth="1"/>
    <col min="11839" max="12032" width="2.7109375" style="18"/>
    <col min="12033" max="12065" width="2.7109375" style="18" customWidth="1"/>
    <col min="12066" max="12066" width="2.85546875" style="18" customWidth="1"/>
    <col min="12067" max="12072" width="2.7109375" style="18" customWidth="1"/>
    <col min="12073" max="12073" width="3.140625" style="18" customWidth="1"/>
    <col min="12074" max="12074" width="3.28515625" style="18" customWidth="1"/>
    <col min="12075" max="12094" width="2.7109375" style="18" customWidth="1"/>
    <col min="12095" max="12288" width="2.7109375" style="18"/>
    <col min="12289" max="12321" width="2.7109375" style="18" customWidth="1"/>
    <col min="12322" max="12322" width="2.85546875" style="18" customWidth="1"/>
    <col min="12323" max="12328" width="2.7109375" style="18" customWidth="1"/>
    <col min="12329" max="12329" width="3.140625" style="18" customWidth="1"/>
    <col min="12330" max="12330" width="3.28515625" style="18" customWidth="1"/>
    <col min="12331" max="12350" width="2.7109375" style="18" customWidth="1"/>
    <col min="12351" max="12544" width="2.7109375" style="18"/>
    <col min="12545" max="12577" width="2.7109375" style="18" customWidth="1"/>
    <col min="12578" max="12578" width="2.85546875" style="18" customWidth="1"/>
    <col min="12579" max="12584" width="2.7109375" style="18" customWidth="1"/>
    <col min="12585" max="12585" width="3.140625" style="18" customWidth="1"/>
    <col min="12586" max="12586" width="3.28515625" style="18" customWidth="1"/>
    <col min="12587" max="12606" width="2.7109375" style="18" customWidth="1"/>
    <col min="12607" max="12800" width="2.7109375" style="18"/>
    <col min="12801" max="12833" width="2.7109375" style="18" customWidth="1"/>
    <col min="12834" max="12834" width="2.85546875" style="18" customWidth="1"/>
    <col min="12835" max="12840" width="2.7109375" style="18" customWidth="1"/>
    <col min="12841" max="12841" width="3.140625" style="18" customWidth="1"/>
    <col min="12842" max="12842" width="3.28515625" style="18" customWidth="1"/>
    <col min="12843" max="12862" width="2.7109375" style="18" customWidth="1"/>
    <col min="12863" max="13056" width="2.7109375" style="18"/>
    <col min="13057" max="13089" width="2.7109375" style="18" customWidth="1"/>
    <col min="13090" max="13090" width="2.85546875" style="18" customWidth="1"/>
    <col min="13091" max="13096" width="2.7109375" style="18" customWidth="1"/>
    <col min="13097" max="13097" width="3.140625" style="18" customWidth="1"/>
    <col min="13098" max="13098" width="3.28515625" style="18" customWidth="1"/>
    <col min="13099" max="13118" width="2.7109375" style="18" customWidth="1"/>
    <col min="13119" max="13312" width="2.7109375" style="18"/>
    <col min="13313" max="13345" width="2.7109375" style="18" customWidth="1"/>
    <col min="13346" max="13346" width="2.85546875" style="18" customWidth="1"/>
    <col min="13347" max="13352" width="2.7109375" style="18" customWidth="1"/>
    <col min="13353" max="13353" width="3.140625" style="18" customWidth="1"/>
    <col min="13354" max="13354" width="3.28515625" style="18" customWidth="1"/>
    <col min="13355" max="13374" width="2.7109375" style="18" customWidth="1"/>
    <col min="13375" max="13568" width="2.7109375" style="18"/>
    <col min="13569" max="13601" width="2.7109375" style="18" customWidth="1"/>
    <col min="13602" max="13602" width="2.85546875" style="18" customWidth="1"/>
    <col min="13603" max="13608" width="2.7109375" style="18" customWidth="1"/>
    <col min="13609" max="13609" width="3.140625" style="18" customWidth="1"/>
    <col min="13610" max="13610" width="3.28515625" style="18" customWidth="1"/>
    <col min="13611" max="13630" width="2.7109375" style="18" customWidth="1"/>
    <col min="13631" max="13824" width="2.7109375" style="18"/>
    <col min="13825" max="13857" width="2.7109375" style="18" customWidth="1"/>
    <col min="13858" max="13858" width="2.85546875" style="18" customWidth="1"/>
    <col min="13859" max="13864" width="2.7109375" style="18" customWidth="1"/>
    <col min="13865" max="13865" width="3.140625" style="18" customWidth="1"/>
    <col min="13866" max="13866" width="3.28515625" style="18" customWidth="1"/>
    <col min="13867" max="13886" width="2.7109375" style="18" customWidth="1"/>
    <col min="13887" max="14080" width="2.7109375" style="18"/>
    <col min="14081" max="14113" width="2.7109375" style="18" customWidth="1"/>
    <col min="14114" max="14114" width="2.85546875" style="18" customWidth="1"/>
    <col min="14115" max="14120" width="2.7109375" style="18" customWidth="1"/>
    <col min="14121" max="14121" width="3.140625" style="18" customWidth="1"/>
    <col min="14122" max="14122" width="3.28515625" style="18" customWidth="1"/>
    <col min="14123" max="14142" width="2.7109375" style="18" customWidth="1"/>
    <col min="14143" max="14336" width="2.7109375" style="18"/>
    <col min="14337" max="14369" width="2.7109375" style="18" customWidth="1"/>
    <col min="14370" max="14370" width="2.85546875" style="18" customWidth="1"/>
    <col min="14371" max="14376" width="2.7109375" style="18" customWidth="1"/>
    <col min="14377" max="14377" width="3.140625" style="18" customWidth="1"/>
    <col min="14378" max="14378" width="3.28515625" style="18" customWidth="1"/>
    <col min="14379" max="14398" width="2.7109375" style="18" customWidth="1"/>
    <col min="14399" max="14592" width="2.7109375" style="18"/>
    <col min="14593" max="14625" width="2.7109375" style="18" customWidth="1"/>
    <col min="14626" max="14626" width="2.85546875" style="18" customWidth="1"/>
    <col min="14627" max="14632" width="2.7109375" style="18" customWidth="1"/>
    <col min="14633" max="14633" width="3.140625" style="18" customWidth="1"/>
    <col min="14634" max="14634" width="3.28515625" style="18" customWidth="1"/>
    <col min="14635" max="14654" width="2.7109375" style="18" customWidth="1"/>
    <col min="14655" max="14848" width="2.7109375" style="18"/>
    <col min="14849" max="14881" width="2.7109375" style="18" customWidth="1"/>
    <col min="14882" max="14882" width="2.85546875" style="18" customWidth="1"/>
    <col min="14883" max="14888" width="2.7109375" style="18" customWidth="1"/>
    <col min="14889" max="14889" width="3.140625" style="18" customWidth="1"/>
    <col min="14890" max="14890" width="3.28515625" style="18" customWidth="1"/>
    <col min="14891" max="14910" width="2.7109375" style="18" customWidth="1"/>
    <col min="14911" max="15104" width="2.7109375" style="18"/>
    <col min="15105" max="15137" width="2.7109375" style="18" customWidth="1"/>
    <col min="15138" max="15138" width="2.85546875" style="18" customWidth="1"/>
    <col min="15139" max="15144" width="2.7109375" style="18" customWidth="1"/>
    <col min="15145" max="15145" width="3.140625" style="18" customWidth="1"/>
    <col min="15146" max="15146" width="3.28515625" style="18" customWidth="1"/>
    <col min="15147" max="15166" width="2.7109375" style="18" customWidth="1"/>
    <col min="15167" max="15360" width="2.7109375" style="18"/>
    <col min="15361" max="15393" width="2.7109375" style="18" customWidth="1"/>
    <col min="15394" max="15394" width="2.85546875" style="18" customWidth="1"/>
    <col min="15395" max="15400" width="2.7109375" style="18" customWidth="1"/>
    <col min="15401" max="15401" width="3.140625" style="18" customWidth="1"/>
    <col min="15402" max="15402" width="3.28515625" style="18" customWidth="1"/>
    <col min="15403" max="15422" width="2.7109375" style="18" customWidth="1"/>
    <col min="15423" max="15616" width="2.7109375" style="18"/>
    <col min="15617" max="15649" width="2.7109375" style="18" customWidth="1"/>
    <col min="15650" max="15650" width="2.85546875" style="18" customWidth="1"/>
    <col min="15651" max="15656" width="2.7109375" style="18" customWidth="1"/>
    <col min="15657" max="15657" width="3.140625" style="18" customWidth="1"/>
    <col min="15658" max="15658" width="3.28515625" style="18" customWidth="1"/>
    <col min="15659" max="15678" width="2.7109375" style="18" customWidth="1"/>
    <col min="15679" max="15872" width="2.7109375" style="18"/>
    <col min="15873" max="15905" width="2.7109375" style="18" customWidth="1"/>
    <col min="15906" max="15906" width="2.85546875" style="18" customWidth="1"/>
    <col min="15907" max="15912" width="2.7109375" style="18" customWidth="1"/>
    <col min="15913" max="15913" width="3.140625" style="18" customWidth="1"/>
    <col min="15914" max="15914" width="3.28515625" style="18" customWidth="1"/>
    <col min="15915" max="15934" width="2.7109375" style="18" customWidth="1"/>
    <col min="15935" max="16128" width="2.7109375" style="18"/>
    <col min="16129" max="16161" width="2.7109375" style="18" customWidth="1"/>
    <col min="16162" max="16162" width="2.85546875" style="18" customWidth="1"/>
    <col min="16163" max="16168" width="2.7109375" style="18" customWidth="1"/>
    <col min="16169" max="16169" width="3.140625" style="18" customWidth="1"/>
    <col min="16170" max="16170" width="3.28515625" style="18" customWidth="1"/>
    <col min="16171" max="16190" width="2.7109375" style="18" customWidth="1"/>
    <col min="16191" max="16384" width="2.7109375" style="18"/>
  </cols>
  <sheetData>
    <row r="1" spans="1:62" ht="28.5" customHeight="1" x14ac:dyDescent="0.25">
      <c r="A1" s="175" t="s">
        <v>221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2" s="15" customFormat="1" ht="12.75" customHeight="1" x14ac:dyDescent="0.25">
      <c r="A2" s="14" t="s">
        <v>27</v>
      </c>
      <c r="B2" s="14"/>
      <c r="C2" s="14"/>
      <c r="D2" s="14"/>
      <c r="I2" s="14"/>
      <c r="J2" s="14"/>
      <c r="K2" s="14"/>
      <c r="AC2" s="16"/>
      <c r="AD2" s="16"/>
      <c r="AO2" s="16"/>
      <c r="AP2" s="16"/>
      <c r="AQ2" s="16"/>
      <c r="AR2" s="16"/>
      <c r="BJ2" s="17"/>
    </row>
    <row r="3" spans="1:62" ht="12.75" customHeight="1" thickBot="1" x14ac:dyDescent="0.3"/>
    <row r="4" spans="1:62" s="22" customFormat="1" ht="12.75" customHeight="1" x14ac:dyDescent="0.2">
      <c r="A4" s="176" t="s">
        <v>28</v>
      </c>
      <c r="B4" s="200"/>
      <c r="C4" s="200"/>
      <c r="D4" s="200"/>
      <c r="E4" s="201"/>
      <c r="F4" s="202"/>
      <c r="G4" s="203"/>
      <c r="H4" s="203"/>
      <c r="I4" s="203"/>
      <c r="J4" s="203"/>
      <c r="K4" s="203"/>
      <c r="L4" s="203"/>
      <c r="M4" s="203"/>
      <c r="N4" s="203"/>
      <c r="O4" s="203"/>
      <c r="P4" s="203"/>
      <c r="Q4" s="203"/>
      <c r="R4" s="203"/>
      <c r="S4" s="204"/>
      <c r="T4" s="176" t="s">
        <v>29</v>
      </c>
      <c r="U4" s="205"/>
      <c r="V4" s="205"/>
      <c r="W4" s="206"/>
      <c r="X4" s="207"/>
      <c r="Y4" s="208"/>
      <c r="Z4" s="209"/>
      <c r="AA4" s="210"/>
      <c r="AB4" s="176" t="s">
        <v>30</v>
      </c>
      <c r="AC4" s="205"/>
      <c r="AD4" s="211"/>
      <c r="AE4" s="208"/>
      <c r="AF4" s="212"/>
      <c r="AG4" s="213"/>
      <c r="AH4" s="176" t="s">
        <v>31</v>
      </c>
      <c r="AI4" s="177"/>
      <c r="AJ4" s="178"/>
      <c r="AK4" s="179"/>
      <c r="AL4" s="180"/>
      <c r="AM4" s="181"/>
      <c r="AN4" s="182" t="s">
        <v>32</v>
      </c>
      <c r="AO4" s="183"/>
      <c r="AP4" s="183"/>
      <c r="AQ4" s="183"/>
      <c r="AR4" s="183"/>
      <c r="AS4" s="183"/>
      <c r="AT4" s="184"/>
      <c r="AU4" s="188" t="str">
        <f>IF(A12=0,"",SUM(M11:P30))</f>
        <v/>
      </c>
      <c r="AV4" s="189"/>
      <c r="AW4" s="189"/>
      <c r="AX4" s="189"/>
      <c r="AY4" s="189"/>
      <c r="AZ4" s="189"/>
      <c r="BA4" s="189"/>
      <c r="BB4" s="189"/>
      <c r="BC4" s="189"/>
      <c r="BD4" s="189"/>
      <c r="BE4" s="189"/>
      <c r="BF4" s="189"/>
      <c r="BG4" s="189"/>
      <c r="BH4" s="190"/>
      <c r="BI4" s="21"/>
    </row>
    <row r="5" spans="1:62" s="22" customFormat="1" ht="12.75" customHeight="1" x14ac:dyDescent="0.2">
      <c r="A5" s="191" t="s">
        <v>33</v>
      </c>
      <c r="B5" s="192"/>
      <c r="C5" s="192"/>
      <c r="D5" s="192"/>
      <c r="E5" s="193"/>
      <c r="F5" s="194"/>
      <c r="G5" s="195"/>
      <c r="H5" s="195"/>
      <c r="I5" s="195"/>
      <c r="J5" s="195"/>
      <c r="K5" s="195"/>
      <c r="L5" s="195"/>
      <c r="M5" s="195"/>
      <c r="N5" s="195"/>
      <c r="O5" s="195"/>
      <c r="P5" s="195"/>
      <c r="Q5" s="195"/>
      <c r="R5" s="195"/>
      <c r="S5" s="196"/>
      <c r="T5" s="434" t="s">
        <v>34</v>
      </c>
      <c r="U5" s="435"/>
      <c r="V5" s="435"/>
      <c r="W5" s="435"/>
      <c r="X5" s="436"/>
      <c r="Y5" s="440"/>
      <c r="Z5" s="441"/>
      <c r="AA5" s="441"/>
      <c r="AB5" s="441"/>
      <c r="AC5" s="441"/>
      <c r="AD5" s="441"/>
      <c r="AE5" s="441"/>
      <c r="AF5" s="441"/>
      <c r="AG5" s="441"/>
      <c r="AH5" s="441"/>
      <c r="AI5" s="441"/>
      <c r="AJ5" s="441"/>
      <c r="AK5" s="441"/>
      <c r="AL5" s="441"/>
      <c r="AM5" s="442"/>
      <c r="AN5" s="185"/>
      <c r="AO5" s="186"/>
      <c r="AP5" s="186"/>
      <c r="AQ5" s="186"/>
      <c r="AR5" s="186"/>
      <c r="AS5" s="186"/>
      <c r="AT5" s="187"/>
      <c r="AU5" s="197" t="str">
        <f>IF(A12=0,"",IF(AU4&gt;=46,"Extreme",IF(AU4&gt;=40,"Very High",IF(AU4&gt;=30,"High",IF(AU4&gt;=20,"Moderate",IF(AU4&gt;=10,"Low",IF(AU4&lt;10,"Very Low")))))))</f>
        <v/>
      </c>
      <c r="AV5" s="198"/>
      <c r="AW5" s="198"/>
      <c r="AX5" s="198"/>
      <c r="AY5" s="198"/>
      <c r="AZ5" s="198"/>
      <c r="BA5" s="198"/>
      <c r="BB5" s="198"/>
      <c r="BC5" s="198"/>
      <c r="BD5" s="198"/>
      <c r="BE5" s="198"/>
      <c r="BF5" s="198"/>
      <c r="BG5" s="198"/>
      <c r="BH5" s="199"/>
      <c r="BI5" s="21"/>
    </row>
    <row r="6" spans="1:62" s="22" customFormat="1" ht="12.75" customHeight="1" x14ac:dyDescent="0.2">
      <c r="A6" s="191" t="s">
        <v>35</v>
      </c>
      <c r="B6" s="192"/>
      <c r="C6" s="192"/>
      <c r="D6" s="192"/>
      <c r="E6" s="193"/>
      <c r="F6" s="194"/>
      <c r="G6" s="195"/>
      <c r="H6" s="195"/>
      <c r="I6" s="195"/>
      <c r="J6" s="195"/>
      <c r="K6" s="195"/>
      <c r="L6" s="195"/>
      <c r="M6" s="195"/>
      <c r="N6" s="195"/>
      <c r="O6" s="195"/>
      <c r="P6" s="195"/>
      <c r="Q6" s="195"/>
      <c r="R6" s="195"/>
      <c r="S6" s="196"/>
      <c r="T6" s="437" t="s">
        <v>126</v>
      </c>
      <c r="U6" s="438"/>
      <c r="V6" s="438"/>
      <c r="W6" s="438"/>
      <c r="X6" s="439"/>
      <c r="Y6" s="443"/>
      <c r="Z6" s="444"/>
      <c r="AA6" s="444"/>
      <c r="AB6" s="444"/>
      <c r="AC6" s="444"/>
      <c r="AD6" s="444"/>
      <c r="AE6" s="444"/>
      <c r="AF6" s="444"/>
      <c r="AG6" s="444"/>
      <c r="AH6" s="444"/>
      <c r="AI6" s="444"/>
      <c r="AJ6" s="444"/>
      <c r="AK6" s="444"/>
      <c r="AL6" s="444"/>
      <c r="AM6" s="445"/>
      <c r="AN6" s="235" t="s">
        <v>36</v>
      </c>
      <c r="AO6" s="236"/>
      <c r="AP6" s="237"/>
      <c r="AQ6" s="215" t="s">
        <v>37</v>
      </c>
      <c r="AR6" s="215"/>
      <c r="AS6" s="216"/>
      <c r="AT6" s="215" t="s">
        <v>38</v>
      </c>
      <c r="AU6" s="215"/>
      <c r="AV6" s="215"/>
      <c r="AW6" s="214" t="s">
        <v>39</v>
      </c>
      <c r="AX6" s="215"/>
      <c r="AY6" s="216"/>
      <c r="AZ6" s="215" t="s">
        <v>40</v>
      </c>
      <c r="BA6" s="215"/>
      <c r="BB6" s="215"/>
      <c r="BC6" s="214" t="s">
        <v>41</v>
      </c>
      <c r="BD6" s="215"/>
      <c r="BE6" s="216"/>
      <c r="BF6" s="215" t="s">
        <v>42</v>
      </c>
      <c r="BG6" s="215"/>
      <c r="BH6" s="217"/>
      <c r="BI6" s="21"/>
    </row>
    <row r="7" spans="1:62" s="22" customFormat="1" ht="12.75" customHeight="1" thickBot="1" x14ac:dyDescent="0.25">
      <c r="A7" s="218" t="s">
        <v>43</v>
      </c>
      <c r="B7" s="219"/>
      <c r="C7" s="219"/>
      <c r="D7" s="219"/>
      <c r="E7" s="220"/>
      <c r="F7" s="221"/>
      <c r="G7" s="222"/>
      <c r="H7" s="222"/>
      <c r="I7" s="222"/>
      <c r="J7" s="222"/>
      <c r="K7" s="222"/>
      <c r="L7" s="222"/>
      <c r="M7" s="222"/>
      <c r="N7" s="222"/>
      <c r="O7" s="222"/>
      <c r="P7" s="222"/>
      <c r="Q7" s="222"/>
      <c r="R7" s="222"/>
      <c r="S7" s="223"/>
      <c r="T7" s="224"/>
      <c r="U7" s="225"/>
      <c r="V7" s="225"/>
      <c r="W7" s="225"/>
      <c r="X7" s="226"/>
      <c r="Y7" s="227"/>
      <c r="Z7" s="228"/>
      <c r="AA7" s="228"/>
      <c r="AB7" s="228"/>
      <c r="AC7" s="228"/>
      <c r="AD7" s="228"/>
      <c r="AE7" s="228"/>
      <c r="AF7" s="228"/>
      <c r="AG7" s="228"/>
      <c r="AH7" s="228"/>
      <c r="AI7" s="228"/>
      <c r="AJ7" s="228"/>
      <c r="AK7" s="228"/>
      <c r="AL7" s="228"/>
      <c r="AM7" s="229"/>
      <c r="AN7" s="238"/>
      <c r="AO7" s="239"/>
      <c r="AP7" s="240"/>
      <c r="AQ7" s="230" t="s">
        <v>44</v>
      </c>
      <c r="AR7" s="230"/>
      <c r="AS7" s="231"/>
      <c r="AT7" s="230" t="s">
        <v>45</v>
      </c>
      <c r="AU7" s="230"/>
      <c r="AV7" s="230"/>
      <c r="AW7" s="232" t="s">
        <v>46</v>
      </c>
      <c r="AX7" s="233"/>
      <c r="AY7" s="234"/>
      <c r="AZ7" s="233" t="s">
        <v>47</v>
      </c>
      <c r="BA7" s="233"/>
      <c r="BB7" s="233"/>
      <c r="BC7" s="232" t="s">
        <v>48</v>
      </c>
      <c r="BD7" s="233"/>
      <c r="BE7" s="234"/>
      <c r="BF7" s="233" t="s">
        <v>49</v>
      </c>
      <c r="BG7" s="233"/>
      <c r="BH7" s="241"/>
      <c r="BI7" s="21"/>
    </row>
    <row r="8" spans="1:62" ht="12.75" customHeight="1" thickBot="1" x14ac:dyDescent="0.3">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3">
      <c r="A9" s="242" t="s">
        <v>50</v>
      </c>
      <c r="B9" s="243"/>
      <c r="C9" s="243"/>
      <c r="D9" s="243"/>
      <c r="E9" s="244"/>
      <c r="F9" s="244"/>
      <c r="G9" s="244"/>
      <c r="H9" s="244"/>
      <c r="I9" s="244"/>
      <c r="J9" s="244"/>
      <c r="K9" s="244"/>
      <c r="L9" s="244"/>
      <c r="M9" s="244"/>
      <c r="N9" s="244"/>
      <c r="O9" s="244"/>
      <c r="P9" s="244"/>
      <c r="Q9" s="244"/>
      <c r="R9" s="244"/>
      <c r="S9" s="244"/>
      <c r="T9" s="244"/>
      <c r="U9" s="244"/>
      <c r="V9" s="244"/>
      <c r="W9" s="244"/>
      <c r="X9" s="244"/>
      <c r="Y9" s="244"/>
      <c r="Z9" s="244"/>
      <c r="AA9" s="244"/>
      <c r="AB9" s="245"/>
      <c r="AC9" s="24"/>
      <c r="AD9" s="24"/>
      <c r="AE9" s="246" t="s">
        <v>50</v>
      </c>
      <c r="AF9" s="248" t="s">
        <v>51</v>
      </c>
      <c r="AG9" s="248"/>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50"/>
    </row>
    <row r="10" spans="1:62" ht="12.75" customHeight="1" thickTop="1" x14ac:dyDescent="0.25">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47"/>
      <c r="AF10" s="125"/>
      <c r="AG10" s="31"/>
      <c r="AH10" s="31"/>
      <c r="AI10" s="31"/>
      <c r="AJ10" s="31"/>
      <c r="AK10" s="31"/>
      <c r="AL10" s="128"/>
      <c r="AM10" s="128"/>
      <c r="AN10" s="128"/>
      <c r="AO10" s="128"/>
      <c r="AP10" s="129"/>
      <c r="AQ10" s="251" t="s">
        <v>37</v>
      </c>
      <c r="AR10" s="252"/>
      <c r="AS10" s="253"/>
      <c r="AT10" s="251" t="s">
        <v>38</v>
      </c>
      <c r="AU10" s="252"/>
      <c r="AV10" s="253"/>
      <c r="AW10" s="251" t="s">
        <v>39</v>
      </c>
      <c r="AX10" s="252"/>
      <c r="AY10" s="253"/>
      <c r="AZ10" s="251" t="s">
        <v>40</v>
      </c>
      <c r="BA10" s="252"/>
      <c r="BB10" s="253"/>
      <c r="BC10" s="257" t="s">
        <v>41</v>
      </c>
      <c r="BD10" s="258"/>
      <c r="BE10" s="259"/>
      <c r="BF10" s="251" t="s">
        <v>42</v>
      </c>
      <c r="BG10" s="252"/>
      <c r="BH10" s="280"/>
      <c r="BJ10" s="18"/>
    </row>
    <row r="11" spans="1:62" ht="12.75" customHeight="1" x14ac:dyDescent="0.25">
      <c r="A11" s="282" t="s">
        <v>53</v>
      </c>
      <c r="B11" s="283"/>
      <c r="C11" s="283"/>
      <c r="D11" s="283"/>
      <c r="E11" s="284"/>
      <c r="F11" s="285" t="s">
        <v>54</v>
      </c>
      <c r="G11" s="283"/>
      <c r="H11" s="283"/>
      <c r="I11" s="286"/>
      <c r="J11" s="285" t="s">
        <v>55</v>
      </c>
      <c r="K11" s="287"/>
      <c r="L11" s="288"/>
      <c r="M11" s="285" t="s">
        <v>56</v>
      </c>
      <c r="N11" s="283"/>
      <c r="O11" s="283"/>
      <c r="P11" s="284"/>
      <c r="Q11" s="289" t="s">
        <v>57</v>
      </c>
      <c r="R11" s="290"/>
      <c r="S11" s="290"/>
      <c r="T11" s="290"/>
      <c r="U11" s="290"/>
      <c r="V11" s="291"/>
      <c r="W11" s="285" t="s">
        <v>58</v>
      </c>
      <c r="X11" s="287"/>
      <c r="Y11" s="287"/>
      <c r="Z11" s="287"/>
      <c r="AA11" s="287"/>
      <c r="AB11" s="292"/>
      <c r="AC11" s="34"/>
      <c r="AD11" s="34"/>
      <c r="AE11" s="247"/>
      <c r="AF11" s="35"/>
      <c r="AG11" s="130"/>
      <c r="AH11" s="130"/>
      <c r="AI11" s="130"/>
      <c r="AJ11" s="130"/>
      <c r="AK11" s="130"/>
      <c r="AL11" s="130"/>
      <c r="AM11" s="130"/>
      <c r="AN11" s="130"/>
      <c r="AO11" s="130"/>
      <c r="AP11" s="131"/>
      <c r="AQ11" s="254"/>
      <c r="AR11" s="255"/>
      <c r="AS11" s="256"/>
      <c r="AT11" s="254"/>
      <c r="AU11" s="255"/>
      <c r="AV11" s="256"/>
      <c r="AW11" s="254"/>
      <c r="AX11" s="255"/>
      <c r="AY11" s="256"/>
      <c r="AZ11" s="254"/>
      <c r="BA11" s="255"/>
      <c r="BB11" s="256"/>
      <c r="BC11" s="260"/>
      <c r="BD11" s="261"/>
      <c r="BE11" s="262"/>
      <c r="BF11" s="254"/>
      <c r="BG11" s="255"/>
      <c r="BH11" s="281"/>
      <c r="BJ11" s="18"/>
    </row>
    <row r="12" spans="1:62" ht="12.75" customHeight="1" thickBot="1" x14ac:dyDescent="0.25">
      <c r="A12" s="263"/>
      <c r="B12" s="264"/>
      <c r="C12" s="264"/>
      <c r="D12" s="264"/>
      <c r="E12" s="265"/>
      <c r="F12" s="266"/>
      <c r="G12" s="264"/>
      <c r="H12" s="264"/>
      <c r="I12" s="267"/>
      <c r="J12" s="268" t="str">
        <f>IF(A12=0,"",A12/F12)</f>
        <v/>
      </c>
      <c r="K12" s="269"/>
      <c r="L12" s="270"/>
      <c r="M12" s="268" t="str">
        <f>IF(A12=0,"",IF(J12&gt;2.8,10,IF(J12&gt;2.099,(J12-2.1)/0.7+8,IF(J12&gt;1.599,(J12-1.6)/0.4*1.9+6,IF(J12&gt;1.199,(J12-1.2)/0.3*1.9+4,IF(J12&gt;1.099,(J12-1.1)/0.09*1.9+2,IF(J12&gt;0.99,(J12-1)/0.1*0.9+1,0)))))))</f>
        <v/>
      </c>
      <c r="N12" s="271"/>
      <c r="O12" s="271"/>
      <c r="P12" s="272"/>
      <c r="Q12" s="273" t="str">
        <f>IF(A12=0,"",IF(M12&lt;2,"Very Low",IF(M12&lt;4,"Low",IF(M12&lt;6,"Moderate",IF(M12&lt;8,"High",IF(M12&lt;10,"Very High",IF(M12&gt;=10,"Extreme")))))))</f>
        <v/>
      </c>
      <c r="R12" s="274"/>
      <c r="S12" s="274"/>
      <c r="T12" s="274"/>
      <c r="U12" s="275"/>
      <c r="V12" s="276"/>
      <c r="W12" s="277"/>
      <c r="X12" s="278"/>
      <c r="Y12" s="278"/>
      <c r="Z12" s="278"/>
      <c r="AA12" s="278"/>
      <c r="AB12" s="279"/>
      <c r="AC12" s="38"/>
      <c r="AD12" s="38"/>
      <c r="AE12" s="247"/>
      <c r="AF12" s="301" t="s">
        <v>59</v>
      </c>
      <c r="AG12" s="302"/>
      <c r="AH12" s="302"/>
      <c r="AI12" s="302"/>
      <c r="AJ12" s="302"/>
      <c r="AK12" s="302"/>
      <c r="AL12" s="302"/>
      <c r="AM12" s="302"/>
      <c r="AN12" s="294" t="s">
        <v>55</v>
      </c>
      <c r="AO12" s="294"/>
      <c r="AP12" s="295"/>
      <c r="AQ12" s="293" t="s">
        <v>60</v>
      </c>
      <c r="AR12" s="294"/>
      <c r="AS12" s="295"/>
      <c r="AT12" s="293" t="s">
        <v>61</v>
      </c>
      <c r="AU12" s="294"/>
      <c r="AV12" s="295"/>
      <c r="AW12" s="293" t="s">
        <v>62</v>
      </c>
      <c r="AX12" s="294"/>
      <c r="AY12" s="295"/>
      <c r="AZ12" s="293" t="s">
        <v>63</v>
      </c>
      <c r="BA12" s="294"/>
      <c r="BB12" s="295"/>
      <c r="BC12" s="293" t="s">
        <v>64</v>
      </c>
      <c r="BD12" s="294"/>
      <c r="BE12" s="295"/>
      <c r="BF12" s="293" t="s">
        <v>65</v>
      </c>
      <c r="BG12" s="294"/>
      <c r="BH12" s="296"/>
      <c r="BJ12" s="18"/>
    </row>
    <row r="13" spans="1:62" ht="12.75" customHeight="1" x14ac:dyDescent="0.25">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47"/>
      <c r="AF13" s="303"/>
      <c r="AG13" s="304"/>
      <c r="AH13" s="304"/>
      <c r="AI13" s="304"/>
      <c r="AJ13" s="304"/>
      <c r="AK13" s="304"/>
      <c r="AL13" s="304"/>
      <c r="AM13" s="304"/>
      <c r="AN13" s="297" t="s">
        <v>56</v>
      </c>
      <c r="AO13" s="297"/>
      <c r="AP13" s="298"/>
      <c r="AQ13" s="299" t="s">
        <v>67</v>
      </c>
      <c r="AR13" s="297"/>
      <c r="AS13" s="298"/>
      <c r="AT13" s="299" t="s">
        <v>68</v>
      </c>
      <c r="AU13" s="297"/>
      <c r="AV13" s="298"/>
      <c r="AW13" s="299" t="s">
        <v>69</v>
      </c>
      <c r="AX13" s="297"/>
      <c r="AY13" s="298"/>
      <c r="AZ13" s="299" t="s">
        <v>70</v>
      </c>
      <c r="BA13" s="297"/>
      <c r="BB13" s="298"/>
      <c r="BC13" s="299" t="s">
        <v>71</v>
      </c>
      <c r="BD13" s="297"/>
      <c r="BE13" s="298"/>
      <c r="BF13" s="299">
        <v>10</v>
      </c>
      <c r="BG13" s="297"/>
      <c r="BH13" s="300"/>
      <c r="BJ13" s="18"/>
    </row>
    <row r="14" spans="1:62" ht="12.75" customHeight="1" x14ac:dyDescent="0.25">
      <c r="A14" s="282" t="s">
        <v>72</v>
      </c>
      <c r="B14" s="283"/>
      <c r="C14" s="283"/>
      <c r="D14" s="283"/>
      <c r="E14" s="284"/>
      <c r="F14" s="285" t="s">
        <v>53</v>
      </c>
      <c r="G14" s="283"/>
      <c r="H14" s="283"/>
      <c r="I14" s="286"/>
      <c r="J14" s="285" t="s">
        <v>55</v>
      </c>
      <c r="K14" s="287"/>
      <c r="L14" s="288"/>
      <c r="M14" s="285" t="s">
        <v>56</v>
      </c>
      <c r="N14" s="283"/>
      <c r="O14" s="283"/>
      <c r="P14" s="316"/>
      <c r="Q14" s="289" t="s">
        <v>57</v>
      </c>
      <c r="R14" s="290"/>
      <c r="S14" s="290"/>
      <c r="T14" s="290"/>
      <c r="U14" s="290"/>
      <c r="V14" s="317"/>
      <c r="W14" s="285" t="s">
        <v>58</v>
      </c>
      <c r="X14" s="287"/>
      <c r="Y14" s="287"/>
      <c r="Z14" s="287"/>
      <c r="AA14" s="287"/>
      <c r="AB14" s="292"/>
      <c r="AC14" s="34"/>
      <c r="AD14" s="34"/>
      <c r="AE14" s="247"/>
      <c r="AF14" s="301" t="s">
        <v>73</v>
      </c>
      <c r="AG14" s="302"/>
      <c r="AH14" s="302"/>
      <c r="AI14" s="302"/>
      <c r="AJ14" s="302"/>
      <c r="AK14" s="302"/>
      <c r="AL14" s="302"/>
      <c r="AM14" s="302"/>
      <c r="AN14" s="294" t="s">
        <v>55</v>
      </c>
      <c r="AO14" s="294"/>
      <c r="AP14" s="295"/>
      <c r="AQ14" s="293" t="s">
        <v>74</v>
      </c>
      <c r="AR14" s="294"/>
      <c r="AS14" s="295"/>
      <c r="AT14" s="293" t="s">
        <v>75</v>
      </c>
      <c r="AU14" s="294"/>
      <c r="AV14" s="295"/>
      <c r="AW14" s="293" t="s">
        <v>76</v>
      </c>
      <c r="AX14" s="294"/>
      <c r="AY14" s="295"/>
      <c r="AZ14" s="293" t="s">
        <v>77</v>
      </c>
      <c r="BA14" s="294"/>
      <c r="BB14" s="295"/>
      <c r="BC14" s="293" t="s">
        <v>78</v>
      </c>
      <c r="BD14" s="294"/>
      <c r="BE14" s="295"/>
      <c r="BF14" s="293" t="s">
        <v>79</v>
      </c>
      <c r="BG14" s="294"/>
      <c r="BH14" s="296"/>
      <c r="BJ14" s="18"/>
    </row>
    <row r="15" spans="1:62" ht="12.75" customHeight="1" thickBot="1" x14ac:dyDescent="0.25">
      <c r="A15" s="263"/>
      <c r="B15" s="264"/>
      <c r="C15" s="264"/>
      <c r="D15" s="264"/>
      <c r="E15" s="265"/>
      <c r="F15" s="268" t="str">
        <f>IF(A12=0,"",A12)</f>
        <v/>
      </c>
      <c r="G15" s="271"/>
      <c r="H15" s="271"/>
      <c r="I15" s="305"/>
      <c r="J15" s="268" t="str">
        <f>IF(A15=0,"",A15/F15)</f>
        <v/>
      </c>
      <c r="K15" s="269"/>
      <c r="L15" s="270"/>
      <c r="M15" s="268" t="str">
        <f>IF(A15=0,"",IF(J15&lt;0.05,10,IF(J15&lt;0.1401,9-((J15-0.05)/0.09),IF(J15&lt;0.2901,7.9-((J15-0.15)/0.14*1.9),IF(J15&lt;0.4901,5.9-((J15-0.3)/0.19*1.9),IF(J15&lt;0.8901,3.9-((J15-0.5)/0.39*1.9),IF(J15&lt;1.01,1.9-((J15-0.9)/0.1*0.9),1)))))))</f>
        <v/>
      </c>
      <c r="N15" s="271"/>
      <c r="O15" s="271"/>
      <c r="P15" s="272"/>
      <c r="Q15" s="273" t="str">
        <f>IF(A15=0,"",IF(M15&lt;2,"Very Low",IF(M15&lt;4,"Low",IF(M15&lt;6,"Moderate",IF(M15&lt;8,"High",IF(M15&lt;10,"Very High",IF(M15&gt;=10,"Extreme")))))))</f>
        <v/>
      </c>
      <c r="R15" s="274"/>
      <c r="S15" s="274"/>
      <c r="T15" s="274"/>
      <c r="U15" s="275"/>
      <c r="V15" s="276"/>
      <c r="W15" s="306"/>
      <c r="X15" s="307"/>
      <c r="Y15" s="307"/>
      <c r="Z15" s="307"/>
      <c r="AA15" s="307"/>
      <c r="AB15" s="308"/>
      <c r="AC15" s="38"/>
      <c r="AD15" s="38"/>
      <c r="AE15" s="247"/>
      <c r="AF15" s="303"/>
      <c r="AG15" s="304"/>
      <c r="AH15" s="304"/>
      <c r="AI15" s="304"/>
      <c r="AJ15" s="304"/>
      <c r="AK15" s="304"/>
      <c r="AL15" s="304"/>
      <c r="AM15" s="304"/>
      <c r="AN15" s="297" t="s">
        <v>56</v>
      </c>
      <c r="AO15" s="297"/>
      <c r="AP15" s="298"/>
      <c r="AQ15" s="299" t="s">
        <v>67</v>
      </c>
      <c r="AR15" s="297"/>
      <c r="AS15" s="298"/>
      <c r="AT15" s="299" t="s">
        <v>68</v>
      </c>
      <c r="AU15" s="297"/>
      <c r="AV15" s="298"/>
      <c r="AW15" s="299" t="s">
        <v>69</v>
      </c>
      <c r="AX15" s="297"/>
      <c r="AY15" s="298"/>
      <c r="AZ15" s="299" t="s">
        <v>70</v>
      </c>
      <c r="BA15" s="297"/>
      <c r="BB15" s="298"/>
      <c r="BC15" s="299" t="s">
        <v>71</v>
      </c>
      <c r="BD15" s="297"/>
      <c r="BE15" s="298"/>
      <c r="BF15" s="299">
        <v>10</v>
      </c>
      <c r="BG15" s="297"/>
      <c r="BH15" s="300"/>
      <c r="BJ15" s="18"/>
    </row>
    <row r="16" spans="1:62" ht="12.75" customHeight="1" x14ac:dyDescent="0.25">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47"/>
      <c r="AF16" s="301" t="s">
        <v>80</v>
      </c>
      <c r="AG16" s="302"/>
      <c r="AH16" s="302"/>
      <c r="AI16" s="302"/>
      <c r="AJ16" s="302"/>
      <c r="AK16" s="302"/>
      <c r="AL16" s="302"/>
      <c r="AM16" s="302"/>
      <c r="AN16" s="294" t="s">
        <v>55</v>
      </c>
      <c r="AO16" s="294"/>
      <c r="AP16" s="295"/>
      <c r="AQ16" s="293" t="s">
        <v>81</v>
      </c>
      <c r="AR16" s="294"/>
      <c r="AS16" s="295"/>
      <c r="AT16" s="293" t="s">
        <v>82</v>
      </c>
      <c r="AU16" s="294"/>
      <c r="AV16" s="295"/>
      <c r="AW16" s="293" t="s">
        <v>83</v>
      </c>
      <c r="AX16" s="294"/>
      <c r="AY16" s="295"/>
      <c r="AZ16" s="293" t="s">
        <v>84</v>
      </c>
      <c r="BA16" s="294"/>
      <c r="BB16" s="295"/>
      <c r="BC16" s="293" t="s">
        <v>85</v>
      </c>
      <c r="BD16" s="333"/>
      <c r="BE16" s="334"/>
      <c r="BF16" s="293" t="s">
        <v>86</v>
      </c>
      <c r="BG16" s="294"/>
      <c r="BH16" s="296"/>
      <c r="BJ16" s="18"/>
    </row>
    <row r="17" spans="1:64" ht="12.75" customHeight="1" x14ac:dyDescent="0.25">
      <c r="A17" s="318" t="s">
        <v>87</v>
      </c>
      <c r="B17" s="319"/>
      <c r="C17" s="319"/>
      <c r="D17" s="319"/>
      <c r="E17" s="320"/>
      <c r="F17" s="324" t="s">
        <v>73</v>
      </c>
      <c r="G17" s="319"/>
      <c r="H17" s="319"/>
      <c r="I17" s="320"/>
      <c r="J17" s="309" t="s">
        <v>55</v>
      </c>
      <c r="K17" s="310"/>
      <c r="L17" s="326"/>
      <c r="M17" s="309" t="s">
        <v>56</v>
      </c>
      <c r="N17" s="328"/>
      <c r="O17" s="328"/>
      <c r="P17" s="329"/>
      <c r="Q17" s="324" t="s">
        <v>57</v>
      </c>
      <c r="R17" s="319"/>
      <c r="S17" s="319"/>
      <c r="T17" s="319"/>
      <c r="U17" s="319"/>
      <c r="V17" s="320"/>
      <c r="W17" s="309" t="s">
        <v>58</v>
      </c>
      <c r="X17" s="310"/>
      <c r="Y17" s="310"/>
      <c r="Z17" s="310"/>
      <c r="AA17" s="310"/>
      <c r="AB17" s="311"/>
      <c r="AC17" s="34"/>
      <c r="AD17" s="34"/>
      <c r="AE17" s="247"/>
      <c r="AF17" s="303"/>
      <c r="AG17" s="304"/>
      <c r="AH17" s="304"/>
      <c r="AI17" s="304"/>
      <c r="AJ17" s="304"/>
      <c r="AK17" s="304"/>
      <c r="AL17" s="304"/>
      <c r="AM17" s="304"/>
      <c r="AN17" s="297" t="s">
        <v>56</v>
      </c>
      <c r="AO17" s="297"/>
      <c r="AP17" s="298"/>
      <c r="AQ17" s="299" t="s">
        <v>67</v>
      </c>
      <c r="AR17" s="297"/>
      <c r="AS17" s="298"/>
      <c r="AT17" s="299" t="s">
        <v>68</v>
      </c>
      <c r="AU17" s="297"/>
      <c r="AV17" s="298"/>
      <c r="AW17" s="299" t="s">
        <v>69</v>
      </c>
      <c r="AX17" s="297"/>
      <c r="AY17" s="298"/>
      <c r="AZ17" s="299" t="s">
        <v>70</v>
      </c>
      <c r="BA17" s="297"/>
      <c r="BB17" s="298"/>
      <c r="BC17" s="299" t="s">
        <v>71</v>
      </c>
      <c r="BD17" s="297"/>
      <c r="BE17" s="298"/>
      <c r="BF17" s="299">
        <v>10</v>
      </c>
      <c r="BG17" s="297"/>
      <c r="BH17" s="300"/>
      <c r="BJ17" s="18"/>
    </row>
    <row r="18" spans="1:64" ht="12.75" customHeight="1" x14ac:dyDescent="0.25">
      <c r="A18" s="321"/>
      <c r="B18" s="322"/>
      <c r="C18" s="322"/>
      <c r="D18" s="322"/>
      <c r="E18" s="323"/>
      <c r="F18" s="325"/>
      <c r="G18" s="322"/>
      <c r="H18" s="322"/>
      <c r="I18" s="323"/>
      <c r="J18" s="312"/>
      <c r="K18" s="313"/>
      <c r="L18" s="327"/>
      <c r="M18" s="330"/>
      <c r="N18" s="331"/>
      <c r="O18" s="331"/>
      <c r="P18" s="332"/>
      <c r="Q18" s="325"/>
      <c r="R18" s="322"/>
      <c r="S18" s="322"/>
      <c r="T18" s="322"/>
      <c r="U18" s="322"/>
      <c r="V18" s="323"/>
      <c r="W18" s="312"/>
      <c r="X18" s="313"/>
      <c r="Y18" s="313"/>
      <c r="Z18" s="313"/>
      <c r="AA18" s="313"/>
      <c r="AB18" s="314"/>
      <c r="AC18" s="34"/>
      <c r="AD18" s="34"/>
      <c r="AE18" s="247"/>
      <c r="AF18" s="301" t="s">
        <v>88</v>
      </c>
      <c r="AG18" s="302"/>
      <c r="AH18" s="302"/>
      <c r="AI18" s="302"/>
      <c r="AJ18" s="302"/>
      <c r="AK18" s="302"/>
      <c r="AL18" s="302"/>
      <c r="AM18" s="302"/>
      <c r="AN18" s="294" t="s">
        <v>55</v>
      </c>
      <c r="AO18" s="294"/>
      <c r="AP18" s="295"/>
      <c r="AQ18" s="293" t="s">
        <v>89</v>
      </c>
      <c r="AR18" s="294"/>
      <c r="AS18" s="295"/>
      <c r="AT18" s="293" t="s">
        <v>90</v>
      </c>
      <c r="AU18" s="294"/>
      <c r="AV18" s="295"/>
      <c r="AW18" s="293" t="s">
        <v>91</v>
      </c>
      <c r="AX18" s="294"/>
      <c r="AY18" s="295"/>
      <c r="AZ18" s="293" t="s">
        <v>92</v>
      </c>
      <c r="BA18" s="294"/>
      <c r="BB18" s="295"/>
      <c r="BC18" s="293" t="s">
        <v>93</v>
      </c>
      <c r="BD18" s="294"/>
      <c r="BE18" s="295"/>
      <c r="BF18" s="293" t="s">
        <v>94</v>
      </c>
      <c r="BG18" s="294"/>
      <c r="BH18" s="296"/>
      <c r="BJ18" s="18"/>
    </row>
    <row r="19" spans="1:64" ht="12.75" customHeight="1" thickBot="1" x14ac:dyDescent="0.25">
      <c r="A19" s="263"/>
      <c r="B19" s="264"/>
      <c r="C19" s="264"/>
      <c r="D19" s="264"/>
      <c r="E19" s="265"/>
      <c r="F19" s="268" t="str">
        <f>J15</f>
        <v/>
      </c>
      <c r="G19" s="271"/>
      <c r="H19" s="271"/>
      <c r="I19" s="305"/>
      <c r="J19" s="268" t="str">
        <f>IF(A19=0,"",A19*F19)</f>
        <v/>
      </c>
      <c r="K19" s="269"/>
      <c r="L19" s="270"/>
      <c r="M19" s="273" t="str">
        <f>IF(A19=0,"",IF(J19&lt;5,10,IF(J19&lt;14.01,9-(J19-5)/9,IF(J19&lt;29.01,7.9-((J19-15)/14*1.9),IF(J19&lt;54.01,5.9-((J19-30)/24*1.9),IF(J19&lt;79.01,3.9-((J19-55)/24*1.9),IF(J19&lt;100.01,1.9-((J19-80)/20*0.9),1)))))))</f>
        <v/>
      </c>
      <c r="N19" s="274"/>
      <c r="O19" s="274"/>
      <c r="P19" s="315"/>
      <c r="Q19" s="273" t="str">
        <f>IF(A19=0,"",IF(M19&lt;2,"Very Low",IF(M19&lt;4,"Low",IF(M19&lt;6,"Moderate",IF(M19&lt;8,"High",IF(M19&lt;10,"Very High",IF(M19&gt;=10,"Extreme")))))))</f>
        <v/>
      </c>
      <c r="R19" s="274"/>
      <c r="S19" s="274"/>
      <c r="T19" s="274"/>
      <c r="U19" s="275"/>
      <c r="V19" s="276"/>
      <c r="W19" s="306"/>
      <c r="X19" s="307"/>
      <c r="Y19" s="307"/>
      <c r="Z19" s="307"/>
      <c r="AA19" s="307"/>
      <c r="AB19" s="308"/>
      <c r="AC19" s="38"/>
      <c r="AD19" s="38"/>
      <c r="AE19" s="247"/>
      <c r="AF19" s="303"/>
      <c r="AG19" s="304"/>
      <c r="AH19" s="304"/>
      <c r="AI19" s="304"/>
      <c r="AJ19" s="304"/>
      <c r="AK19" s="304"/>
      <c r="AL19" s="304"/>
      <c r="AM19" s="304"/>
      <c r="AN19" s="297" t="s">
        <v>56</v>
      </c>
      <c r="AO19" s="297"/>
      <c r="AP19" s="298"/>
      <c r="AQ19" s="299" t="s">
        <v>67</v>
      </c>
      <c r="AR19" s="297"/>
      <c r="AS19" s="298"/>
      <c r="AT19" s="299" t="s">
        <v>68</v>
      </c>
      <c r="AU19" s="297"/>
      <c r="AV19" s="298"/>
      <c r="AW19" s="299" t="s">
        <v>69</v>
      </c>
      <c r="AX19" s="297"/>
      <c r="AY19" s="298"/>
      <c r="AZ19" s="299" t="s">
        <v>70</v>
      </c>
      <c r="BA19" s="297"/>
      <c r="BB19" s="298"/>
      <c r="BC19" s="299" t="s">
        <v>71</v>
      </c>
      <c r="BD19" s="297"/>
      <c r="BE19" s="298"/>
      <c r="BF19" s="299">
        <v>10</v>
      </c>
      <c r="BG19" s="297"/>
      <c r="BH19" s="300"/>
      <c r="BJ19" s="18"/>
    </row>
    <row r="20" spans="1:64" ht="12.75" customHeight="1" x14ac:dyDescent="0.25">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47"/>
      <c r="AF20" s="301" t="s">
        <v>95</v>
      </c>
      <c r="AG20" s="302"/>
      <c r="AH20" s="302"/>
      <c r="AI20" s="302"/>
      <c r="AJ20" s="302"/>
      <c r="AK20" s="302"/>
      <c r="AL20" s="302"/>
      <c r="AM20" s="302"/>
      <c r="AN20" s="294" t="s">
        <v>55</v>
      </c>
      <c r="AO20" s="294"/>
      <c r="AP20" s="295"/>
      <c r="AQ20" s="293" t="s">
        <v>81</v>
      </c>
      <c r="AR20" s="294"/>
      <c r="AS20" s="295"/>
      <c r="AT20" s="293" t="s">
        <v>82</v>
      </c>
      <c r="AU20" s="294"/>
      <c r="AV20" s="295"/>
      <c r="AW20" s="293" t="s">
        <v>83</v>
      </c>
      <c r="AX20" s="294"/>
      <c r="AY20" s="295"/>
      <c r="AZ20" s="293" t="s">
        <v>84</v>
      </c>
      <c r="BA20" s="294"/>
      <c r="BB20" s="295"/>
      <c r="BC20" s="293" t="s">
        <v>96</v>
      </c>
      <c r="BD20" s="294"/>
      <c r="BE20" s="295"/>
      <c r="BF20" s="293" t="s">
        <v>97</v>
      </c>
      <c r="BG20" s="294"/>
      <c r="BH20" s="296"/>
      <c r="BJ20" s="18"/>
    </row>
    <row r="21" spans="1:64" ht="12.75" customHeight="1" thickBot="1" x14ac:dyDescent="0.3">
      <c r="A21" s="282" t="s">
        <v>98</v>
      </c>
      <c r="B21" s="283"/>
      <c r="C21" s="283"/>
      <c r="D21" s="283"/>
      <c r="E21" s="284"/>
      <c r="F21" s="122"/>
      <c r="G21" s="127"/>
      <c r="H21" s="127"/>
      <c r="I21" s="127"/>
      <c r="J21" s="127"/>
      <c r="K21" s="127"/>
      <c r="L21" s="46"/>
      <c r="M21" s="285" t="s">
        <v>56</v>
      </c>
      <c r="N21" s="283"/>
      <c r="O21" s="283"/>
      <c r="P21" s="316"/>
      <c r="Q21" s="289" t="s">
        <v>57</v>
      </c>
      <c r="R21" s="290"/>
      <c r="S21" s="290"/>
      <c r="T21" s="290"/>
      <c r="U21" s="290"/>
      <c r="V21" s="291"/>
      <c r="W21" s="285" t="s">
        <v>58</v>
      </c>
      <c r="X21" s="287"/>
      <c r="Y21" s="287"/>
      <c r="Z21" s="287"/>
      <c r="AA21" s="287"/>
      <c r="AB21" s="292"/>
      <c r="AC21" s="34"/>
      <c r="AD21" s="34"/>
      <c r="AE21" s="247"/>
      <c r="AF21" s="343"/>
      <c r="AG21" s="344"/>
      <c r="AH21" s="344"/>
      <c r="AI21" s="344"/>
      <c r="AJ21" s="344"/>
      <c r="AK21" s="344"/>
      <c r="AL21" s="344"/>
      <c r="AM21" s="344"/>
      <c r="AN21" s="336" t="s">
        <v>56</v>
      </c>
      <c r="AO21" s="336"/>
      <c r="AP21" s="337"/>
      <c r="AQ21" s="335" t="s">
        <v>67</v>
      </c>
      <c r="AR21" s="336"/>
      <c r="AS21" s="337"/>
      <c r="AT21" s="335" t="s">
        <v>68</v>
      </c>
      <c r="AU21" s="336"/>
      <c r="AV21" s="337"/>
      <c r="AW21" s="335" t="s">
        <v>69</v>
      </c>
      <c r="AX21" s="336"/>
      <c r="AY21" s="337"/>
      <c r="AZ21" s="335" t="s">
        <v>70</v>
      </c>
      <c r="BA21" s="336"/>
      <c r="BB21" s="337"/>
      <c r="BC21" s="335" t="s">
        <v>71</v>
      </c>
      <c r="BD21" s="336"/>
      <c r="BE21" s="337"/>
      <c r="BF21" s="335">
        <v>10</v>
      </c>
      <c r="BG21" s="336"/>
      <c r="BH21" s="338"/>
      <c r="BJ21" s="18"/>
    </row>
    <row r="22" spans="1:64" ht="12.75" customHeight="1" thickBot="1" x14ac:dyDescent="0.25">
      <c r="A22" s="263"/>
      <c r="B22" s="264"/>
      <c r="C22" s="264"/>
      <c r="D22" s="264"/>
      <c r="E22" s="265"/>
      <c r="F22" s="47"/>
      <c r="G22" s="126"/>
      <c r="H22" s="126"/>
      <c r="I22" s="126"/>
      <c r="J22" s="126"/>
      <c r="K22" s="126"/>
      <c r="L22" s="49"/>
      <c r="M22" s="339" t="str">
        <f>IF(A22=0,"",IF(A22&gt;119,10,IF(A22&gt;90.99,(A22-91)/28+8,IF(A22&gt;80.99,(A22-81)/9*1.9+6,IF(A22&gt;60.99,(A22-61)/19*1.9+4,IF(A22&gt;20.99,(A22-21)/39*1.9+2,IF(A22&gt;0,(A22-0)/20*0.9+1,1)))))))</f>
        <v/>
      </c>
      <c r="N22" s="340"/>
      <c r="O22" s="340"/>
      <c r="P22" s="315"/>
      <c r="Q22" s="273" t="str">
        <f>IF(A22=0,"",IF(M22&lt;2,"Very Low",IF(M22&lt;4,"Low",IF(M22&lt;6,"Moderate",IF(M22&lt;8,"High",IF(M22&lt;10,"Very High",IF(M22&gt;=10,"Extreme")))))))</f>
        <v/>
      </c>
      <c r="R22" s="274"/>
      <c r="S22" s="274"/>
      <c r="T22" s="274"/>
      <c r="U22" s="275"/>
      <c r="V22" s="276"/>
      <c r="W22" s="306"/>
      <c r="X22" s="307"/>
      <c r="Y22" s="307"/>
      <c r="Z22" s="307"/>
      <c r="AA22" s="307"/>
      <c r="AB22" s="308"/>
      <c r="AC22" s="38"/>
      <c r="AD22" s="38"/>
      <c r="AE22" s="247"/>
      <c r="AF22" s="248" t="s">
        <v>99</v>
      </c>
      <c r="AG22" s="248"/>
      <c r="AH22" s="248"/>
      <c r="AI22" s="248"/>
      <c r="AJ22" s="248"/>
      <c r="AK22" s="248"/>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2"/>
      <c r="BJ22" s="18"/>
    </row>
    <row r="23" spans="1:64" ht="12.75" customHeight="1" x14ac:dyDescent="0.2">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2" t="s">
        <v>100</v>
      </c>
      <c r="AF23" s="354" t="s">
        <v>101</v>
      </c>
      <c r="AG23" s="355"/>
      <c r="AH23" s="356"/>
      <c r="AI23" s="356"/>
      <c r="AJ23" s="356"/>
      <c r="AK23" s="356"/>
      <c r="AL23" s="200"/>
      <c r="AM23" s="357"/>
      <c r="AN23" s="358" t="s">
        <v>102</v>
      </c>
      <c r="AO23" s="200"/>
      <c r="AP23" s="200"/>
      <c r="AQ23" s="200"/>
      <c r="AR23" s="200"/>
      <c r="AS23" s="200"/>
      <c r="AT23" s="200"/>
      <c r="AU23" s="200"/>
      <c r="AV23" s="200"/>
      <c r="AW23" s="200"/>
      <c r="AX23" s="200"/>
      <c r="AY23" s="200"/>
      <c r="AZ23" s="200"/>
      <c r="BA23" s="200"/>
      <c r="BB23" s="200"/>
      <c r="BC23" s="200"/>
      <c r="BD23" s="200"/>
      <c r="BE23" s="200"/>
      <c r="BF23" s="200"/>
      <c r="BG23" s="200"/>
      <c r="BH23" s="201"/>
      <c r="BJ23" s="18"/>
    </row>
    <row r="24" spans="1:64" ht="12.75" customHeight="1" x14ac:dyDescent="0.2">
      <c r="A24" s="318" t="s">
        <v>103</v>
      </c>
      <c r="B24" s="319"/>
      <c r="C24" s="319"/>
      <c r="D24" s="319"/>
      <c r="E24" s="320"/>
      <c r="F24" s="123"/>
      <c r="G24" s="124"/>
      <c r="H24" s="124"/>
      <c r="I24" s="52"/>
      <c r="J24" s="52"/>
      <c r="K24" s="52"/>
      <c r="L24" s="53"/>
      <c r="M24" s="309" t="s">
        <v>56</v>
      </c>
      <c r="N24" s="328"/>
      <c r="O24" s="328"/>
      <c r="P24" s="329"/>
      <c r="Q24" s="324" t="s">
        <v>57</v>
      </c>
      <c r="R24" s="319"/>
      <c r="S24" s="319"/>
      <c r="T24" s="319"/>
      <c r="U24" s="319"/>
      <c r="V24" s="320"/>
      <c r="W24" s="309" t="s">
        <v>58</v>
      </c>
      <c r="X24" s="310"/>
      <c r="Y24" s="310"/>
      <c r="Z24" s="310"/>
      <c r="AA24" s="310"/>
      <c r="AB24" s="311"/>
      <c r="AC24" s="34"/>
      <c r="AD24" s="34"/>
      <c r="AE24" s="352"/>
      <c r="AF24" s="348" t="s">
        <v>104</v>
      </c>
      <c r="AG24" s="349"/>
      <c r="AH24" s="346"/>
      <c r="AI24" s="346"/>
      <c r="AJ24" s="346"/>
      <c r="AK24" s="346"/>
      <c r="AL24" s="346"/>
      <c r="AM24" s="350"/>
      <c r="AN24" s="345" t="s">
        <v>105</v>
      </c>
      <c r="AO24" s="346"/>
      <c r="AP24" s="346"/>
      <c r="AQ24" s="346"/>
      <c r="AR24" s="346"/>
      <c r="AS24" s="346"/>
      <c r="AT24" s="346"/>
      <c r="AU24" s="346"/>
      <c r="AV24" s="346"/>
      <c r="AW24" s="346"/>
      <c r="AX24" s="346"/>
      <c r="AY24" s="346"/>
      <c r="AZ24" s="346"/>
      <c r="BA24" s="346"/>
      <c r="BB24" s="346"/>
      <c r="BC24" s="346"/>
      <c r="BD24" s="346"/>
      <c r="BE24" s="346"/>
      <c r="BF24" s="346"/>
      <c r="BG24" s="346"/>
      <c r="BH24" s="347"/>
      <c r="BJ24" s="18"/>
    </row>
    <row r="25" spans="1:64" ht="12.75" customHeight="1" x14ac:dyDescent="0.2">
      <c r="A25" s="321"/>
      <c r="B25" s="322"/>
      <c r="C25" s="322"/>
      <c r="D25" s="322"/>
      <c r="E25" s="323"/>
      <c r="F25" s="54"/>
      <c r="G25" s="55"/>
      <c r="H25" s="55"/>
      <c r="I25" s="55"/>
      <c r="J25" s="55"/>
      <c r="K25" s="55"/>
      <c r="L25" s="56"/>
      <c r="M25" s="330"/>
      <c r="N25" s="331"/>
      <c r="O25" s="331"/>
      <c r="P25" s="332"/>
      <c r="Q25" s="325"/>
      <c r="R25" s="322"/>
      <c r="S25" s="322"/>
      <c r="T25" s="322"/>
      <c r="U25" s="322"/>
      <c r="V25" s="323"/>
      <c r="W25" s="312"/>
      <c r="X25" s="313"/>
      <c r="Y25" s="313"/>
      <c r="Z25" s="313"/>
      <c r="AA25" s="313"/>
      <c r="AB25" s="314"/>
      <c r="AC25" s="34"/>
      <c r="AD25" s="34"/>
      <c r="AE25" s="352"/>
      <c r="AF25" s="348" t="s">
        <v>106</v>
      </c>
      <c r="AG25" s="349"/>
      <c r="AH25" s="287"/>
      <c r="AI25" s="287"/>
      <c r="AJ25" s="287"/>
      <c r="AK25" s="287"/>
      <c r="AL25" s="346"/>
      <c r="AM25" s="350"/>
      <c r="AN25" s="345" t="s">
        <v>107</v>
      </c>
      <c r="AO25" s="346"/>
      <c r="AP25" s="346"/>
      <c r="AQ25" s="346"/>
      <c r="AR25" s="346"/>
      <c r="AS25" s="346"/>
      <c r="AT25" s="346"/>
      <c r="AU25" s="346"/>
      <c r="AV25" s="346"/>
      <c r="AW25" s="346"/>
      <c r="AX25" s="346"/>
      <c r="AY25" s="346"/>
      <c r="AZ25" s="346"/>
      <c r="BA25" s="346"/>
      <c r="BB25" s="346"/>
      <c r="BC25" s="346"/>
      <c r="BD25" s="346"/>
      <c r="BE25" s="346"/>
      <c r="BF25" s="346"/>
      <c r="BG25" s="346"/>
      <c r="BH25" s="347"/>
      <c r="BJ25" s="18"/>
    </row>
    <row r="26" spans="1:64" ht="12.75" customHeight="1" thickBot="1" x14ac:dyDescent="0.25">
      <c r="A26" s="263"/>
      <c r="B26" s="264"/>
      <c r="C26" s="264"/>
      <c r="D26" s="264"/>
      <c r="E26" s="265"/>
      <c r="F26" s="47"/>
      <c r="G26" s="126"/>
      <c r="H26" s="126"/>
      <c r="I26" s="126"/>
      <c r="J26" s="126"/>
      <c r="K26" s="126"/>
      <c r="L26" s="49"/>
      <c r="M26" s="268" t="str">
        <f>IF(A26=0,"",IF(A26&lt;10,10,IF(A26&lt;15.01,9-((A26-10)/5),IF(A26&lt;29.01,7.9-((A26-15)/14*1.9),IF(A26&lt;54.01,5.9-((A26-30)/24*1.9),IF(A26&lt;79.01,3.9-((A26-55)/24*1.9),IF(A26&lt;100.01,1.9-((A26-80)/20*0.9),1)))))))</f>
        <v/>
      </c>
      <c r="N26" s="271"/>
      <c r="O26" s="271"/>
      <c r="P26" s="272"/>
      <c r="Q26" s="273" t="str">
        <f>IF(A26=0,"",IF(M26&lt;2,"Very Low",IF(M26&lt;4,"Low",IF(M26&lt;6,"Moderate",IF(M26&lt;8,"High",IF(M26&lt;10,"Very High",IF(M26&gt;=10,"Extreme")))))))</f>
        <v/>
      </c>
      <c r="R26" s="274"/>
      <c r="S26" s="274"/>
      <c r="T26" s="274"/>
      <c r="U26" s="275"/>
      <c r="V26" s="276"/>
      <c r="W26" s="306"/>
      <c r="X26" s="307"/>
      <c r="Y26" s="307"/>
      <c r="Z26" s="307"/>
      <c r="AA26" s="307"/>
      <c r="AB26" s="308"/>
      <c r="AC26" s="38"/>
      <c r="AD26" s="38"/>
      <c r="AE26" s="352"/>
      <c r="AF26" s="348" t="s">
        <v>108</v>
      </c>
      <c r="AG26" s="349"/>
      <c r="AH26" s="287"/>
      <c r="AI26" s="287"/>
      <c r="AJ26" s="287"/>
      <c r="AK26" s="287"/>
      <c r="AL26" s="346"/>
      <c r="AM26" s="350"/>
      <c r="AN26" s="351" t="s">
        <v>109</v>
      </c>
      <c r="AO26" s="346"/>
      <c r="AP26" s="346"/>
      <c r="AQ26" s="346"/>
      <c r="AR26" s="346"/>
      <c r="AS26" s="346"/>
      <c r="AT26" s="346"/>
      <c r="AU26" s="346"/>
      <c r="AV26" s="346"/>
      <c r="AW26" s="346"/>
      <c r="AX26" s="346"/>
      <c r="AY26" s="346"/>
      <c r="AZ26" s="346"/>
      <c r="BA26" s="346"/>
      <c r="BB26" s="346"/>
      <c r="BC26" s="346"/>
      <c r="BD26" s="346"/>
      <c r="BE26" s="346"/>
      <c r="BF26" s="346"/>
      <c r="BG26" s="346"/>
      <c r="BH26" s="347"/>
      <c r="BJ26" s="18"/>
    </row>
    <row r="27" spans="1:64" ht="12.75" customHeight="1" x14ac:dyDescent="0.2">
      <c r="A27" s="39"/>
      <c r="B27" s="40"/>
      <c r="C27" s="40"/>
      <c r="D27" s="40"/>
      <c r="E27" s="40"/>
      <c r="F27" s="57"/>
      <c r="G27" s="57"/>
      <c r="H27" s="57"/>
      <c r="I27" s="57"/>
      <c r="J27" s="57"/>
      <c r="K27" s="57"/>
      <c r="L27" s="58"/>
      <c r="M27" s="359" t="s">
        <v>110</v>
      </c>
      <c r="N27" s="360"/>
      <c r="O27" s="360"/>
      <c r="P27" s="361"/>
      <c r="Q27" s="362"/>
      <c r="R27" s="362"/>
      <c r="S27" s="362"/>
      <c r="T27" s="362"/>
      <c r="U27" s="362"/>
      <c r="V27" s="363"/>
      <c r="W27" s="285" t="s">
        <v>58</v>
      </c>
      <c r="X27" s="287"/>
      <c r="Y27" s="287"/>
      <c r="Z27" s="287"/>
      <c r="AA27" s="287"/>
      <c r="AB27" s="292"/>
      <c r="AC27" s="34"/>
      <c r="AD27" s="34"/>
      <c r="AE27" s="352"/>
      <c r="AF27" s="348" t="s">
        <v>111</v>
      </c>
      <c r="AG27" s="349"/>
      <c r="AH27" s="287"/>
      <c r="AI27" s="287"/>
      <c r="AJ27" s="287"/>
      <c r="AK27" s="287"/>
      <c r="AL27" s="346"/>
      <c r="AM27" s="350"/>
      <c r="AN27" s="351" t="s">
        <v>112</v>
      </c>
      <c r="AO27" s="346"/>
      <c r="AP27" s="346"/>
      <c r="AQ27" s="346"/>
      <c r="AR27" s="346"/>
      <c r="AS27" s="346"/>
      <c r="AT27" s="346"/>
      <c r="AU27" s="346"/>
      <c r="AV27" s="346"/>
      <c r="AW27" s="346"/>
      <c r="AX27" s="346"/>
      <c r="AY27" s="346"/>
      <c r="AZ27" s="346"/>
      <c r="BA27" s="346"/>
      <c r="BB27" s="346"/>
      <c r="BC27" s="346"/>
      <c r="BD27" s="346"/>
      <c r="BE27" s="346"/>
      <c r="BF27" s="346"/>
      <c r="BG27" s="346"/>
      <c r="BH27" s="347"/>
      <c r="BJ27" s="18"/>
    </row>
    <row r="28" spans="1:64" ht="12.75" customHeight="1" thickBot="1" x14ac:dyDescent="0.25">
      <c r="A28" s="59" t="s">
        <v>113</v>
      </c>
      <c r="B28" s="60"/>
      <c r="C28" s="60"/>
      <c r="D28" s="60"/>
      <c r="E28" s="61"/>
      <c r="F28" s="61"/>
      <c r="G28" s="61"/>
      <c r="H28" s="61"/>
      <c r="I28" s="61"/>
      <c r="J28" s="61"/>
      <c r="K28" s="61"/>
      <c r="L28" s="62"/>
      <c r="M28" s="266"/>
      <c r="N28" s="264"/>
      <c r="O28" s="264"/>
      <c r="P28" s="364"/>
      <c r="Q28" s="365"/>
      <c r="R28" s="365"/>
      <c r="S28" s="365"/>
      <c r="T28" s="365"/>
      <c r="U28" s="365"/>
      <c r="V28" s="366"/>
      <c r="W28" s="306"/>
      <c r="X28" s="307"/>
      <c r="Y28" s="307"/>
      <c r="Z28" s="307"/>
      <c r="AA28" s="307"/>
      <c r="AB28" s="308"/>
      <c r="AC28" s="38"/>
      <c r="AD28" s="38"/>
      <c r="AE28" s="352"/>
      <c r="AF28" s="348" t="s">
        <v>114</v>
      </c>
      <c r="AG28" s="349"/>
      <c r="AH28" s="287"/>
      <c r="AI28" s="287"/>
      <c r="AJ28" s="287"/>
      <c r="AK28" s="287"/>
      <c r="AL28" s="367"/>
      <c r="AM28" s="368"/>
      <c r="AN28" s="345" t="s">
        <v>115</v>
      </c>
      <c r="AO28" s="346"/>
      <c r="AP28" s="346"/>
      <c r="AQ28" s="346"/>
      <c r="AR28" s="346"/>
      <c r="AS28" s="346"/>
      <c r="AT28" s="346"/>
      <c r="AU28" s="346"/>
      <c r="AV28" s="346"/>
      <c r="AW28" s="346"/>
      <c r="AX28" s="346"/>
      <c r="AY28" s="346"/>
      <c r="AZ28" s="346"/>
      <c r="BA28" s="346"/>
      <c r="BB28" s="346"/>
      <c r="BC28" s="346"/>
      <c r="BD28" s="346"/>
      <c r="BE28" s="346"/>
      <c r="BF28" s="346"/>
      <c r="BG28" s="346"/>
      <c r="BH28" s="347"/>
      <c r="BJ28" s="18"/>
    </row>
    <row r="29" spans="1:64" ht="12.75" customHeight="1" thickBot="1" x14ac:dyDescent="0.25">
      <c r="A29" s="39"/>
      <c r="B29" s="40"/>
      <c r="C29" s="40"/>
      <c r="D29" s="40"/>
      <c r="E29" s="40"/>
      <c r="F29" s="57"/>
      <c r="G29" s="57"/>
      <c r="H29" s="57"/>
      <c r="I29" s="57"/>
      <c r="J29" s="57"/>
      <c r="K29" s="57"/>
      <c r="L29" s="58"/>
      <c r="M29" s="359" t="s">
        <v>110</v>
      </c>
      <c r="N29" s="360"/>
      <c r="O29" s="360"/>
      <c r="P29" s="396"/>
      <c r="Q29" s="397"/>
      <c r="R29" s="362"/>
      <c r="S29" s="362"/>
      <c r="T29" s="362"/>
      <c r="U29" s="398"/>
      <c r="V29" s="399"/>
      <c r="W29" s="285" t="s">
        <v>58</v>
      </c>
      <c r="X29" s="287"/>
      <c r="Y29" s="287"/>
      <c r="Z29" s="287"/>
      <c r="AA29" s="287"/>
      <c r="AB29" s="292"/>
      <c r="AC29" s="34"/>
      <c r="AD29" s="34"/>
      <c r="AE29" s="352"/>
      <c r="AF29" s="400" t="s">
        <v>116</v>
      </c>
      <c r="AG29" s="401"/>
      <c r="AH29" s="402"/>
      <c r="AI29" s="402"/>
      <c r="AJ29" s="402"/>
      <c r="AK29" s="402"/>
      <c r="AL29" s="403"/>
      <c r="AM29" s="404"/>
      <c r="AN29" s="405" t="s">
        <v>117</v>
      </c>
      <c r="AO29" s="406"/>
      <c r="AP29" s="406"/>
      <c r="AQ29" s="406"/>
      <c r="AR29" s="406"/>
      <c r="AS29" s="406"/>
      <c r="AT29" s="406"/>
      <c r="AU29" s="406"/>
      <c r="AV29" s="406"/>
      <c r="AW29" s="406"/>
      <c r="AX29" s="406"/>
      <c r="AY29" s="406"/>
      <c r="AZ29" s="406"/>
      <c r="BA29" s="406"/>
      <c r="BB29" s="406"/>
      <c r="BC29" s="406"/>
      <c r="BD29" s="406"/>
      <c r="BE29" s="406"/>
      <c r="BF29" s="406"/>
      <c r="BG29" s="406"/>
      <c r="BH29" s="407"/>
      <c r="BJ29" s="18"/>
    </row>
    <row r="30" spans="1:64" ht="12.75" customHeight="1" thickBot="1" x14ac:dyDescent="0.25">
      <c r="A30" s="63" t="s">
        <v>118</v>
      </c>
      <c r="B30" s="64"/>
      <c r="C30" s="64"/>
      <c r="D30" s="64"/>
      <c r="E30" s="65"/>
      <c r="F30" s="65"/>
      <c r="G30" s="65"/>
      <c r="H30" s="65"/>
      <c r="I30" s="65"/>
      <c r="J30" s="65"/>
      <c r="K30" s="65"/>
      <c r="L30" s="66"/>
      <c r="M30" s="408"/>
      <c r="N30" s="409"/>
      <c r="O30" s="409"/>
      <c r="P30" s="410"/>
      <c r="Q30" s="309"/>
      <c r="R30" s="328"/>
      <c r="S30" s="328"/>
      <c r="T30" s="328"/>
      <c r="U30" s="411"/>
      <c r="V30" s="412"/>
      <c r="W30" s="306"/>
      <c r="X30" s="307"/>
      <c r="Y30" s="307"/>
      <c r="Z30" s="307"/>
      <c r="AA30" s="307"/>
      <c r="AB30" s="308"/>
      <c r="AC30" s="38"/>
      <c r="AD30" s="38"/>
      <c r="AE30" s="352"/>
      <c r="AF30" s="248" t="s">
        <v>119</v>
      </c>
      <c r="AG30" s="248"/>
      <c r="AH30" s="248"/>
      <c r="AI30" s="248"/>
      <c r="AJ30" s="248"/>
      <c r="AK30" s="248"/>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2"/>
      <c r="BJ30" s="18"/>
    </row>
    <row r="31" spans="1:64" ht="12.75" customHeight="1" thickTop="1" thickBot="1" x14ac:dyDescent="0.3">
      <c r="A31" s="421" t="s">
        <v>120</v>
      </c>
      <c r="B31" s="422"/>
      <c r="C31" s="422"/>
      <c r="D31" s="422"/>
      <c r="E31" s="423"/>
      <c r="F31" s="423"/>
      <c r="G31" s="423"/>
      <c r="H31" s="423"/>
      <c r="I31" s="423"/>
      <c r="J31" s="423"/>
      <c r="K31" s="423"/>
      <c r="L31" s="423"/>
      <c r="M31" s="424" t="str">
        <f>IF(A12=0,"",SUM(M11:P30))</f>
        <v/>
      </c>
      <c r="N31" s="424"/>
      <c r="O31" s="424"/>
      <c r="P31" s="425"/>
      <c r="Q31" s="369"/>
      <c r="R31" s="369"/>
      <c r="S31" s="369"/>
      <c r="T31" s="369"/>
      <c r="U31" s="370"/>
      <c r="V31" s="370"/>
      <c r="W31" s="370"/>
      <c r="X31" s="370"/>
      <c r="Y31" s="370"/>
      <c r="Z31" s="370"/>
      <c r="AA31" s="371"/>
      <c r="AB31" s="372"/>
      <c r="AC31" s="67"/>
      <c r="AD31" s="67"/>
      <c r="AE31" s="353"/>
      <c r="AF31" s="373" t="s">
        <v>121</v>
      </c>
      <c r="AG31" s="374"/>
      <c r="AH31" s="374"/>
      <c r="AI31" s="374"/>
      <c r="AJ31" s="374"/>
      <c r="AK31" s="374"/>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75"/>
      <c r="BH31" s="376"/>
      <c r="BJ31" s="18"/>
    </row>
    <row r="32" spans="1:64" s="19" customFormat="1" ht="12.75" customHeight="1" thickBot="1" x14ac:dyDescent="0.3">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25">
      <c r="A33" s="377" t="s">
        <v>122</v>
      </c>
      <c r="B33" s="356"/>
      <c r="C33" s="356"/>
      <c r="D33" s="356"/>
      <c r="E33" s="356"/>
      <c r="F33" s="356"/>
      <c r="G33" s="356"/>
      <c r="H33" s="356"/>
      <c r="I33" s="356"/>
      <c r="J33" s="356"/>
      <c r="K33" s="356"/>
      <c r="L33" s="356"/>
      <c r="M33" s="378"/>
      <c r="N33" s="70"/>
      <c r="O33" s="20"/>
      <c r="P33" s="20"/>
      <c r="Q33" s="20"/>
      <c r="R33" s="20"/>
      <c r="S33" s="20"/>
      <c r="AH33" s="19"/>
      <c r="AO33" s="18"/>
      <c r="AP33" s="379"/>
      <c r="AQ33" s="183"/>
      <c r="AR33" s="183"/>
      <c r="AS33" s="183"/>
      <c r="AT33" s="183"/>
      <c r="AU33" s="183"/>
      <c r="AV33" s="183"/>
      <c r="AW33" s="183"/>
      <c r="AX33" s="183"/>
      <c r="AY33" s="183"/>
      <c r="AZ33" s="183"/>
      <c r="BA33" s="183"/>
      <c r="BB33" s="183"/>
      <c r="BC33" s="183"/>
      <c r="BD33" s="183"/>
      <c r="BE33" s="183"/>
      <c r="BF33" s="183"/>
      <c r="BG33" s="183"/>
      <c r="BH33" s="183"/>
      <c r="BI33" s="71"/>
    </row>
    <row r="34" spans="1:61" ht="12.75" customHeight="1" x14ac:dyDescent="0.25">
      <c r="A34" s="384" t="s">
        <v>123</v>
      </c>
      <c r="B34" s="310"/>
      <c r="C34" s="310"/>
      <c r="D34" s="326"/>
      <c r="E34" s="388" t="s">
        <v>124</v>
      </c>
      <c r="F34" s="388"/>
      <c r="G34" s="388"/>
      <c r="H34" s="389"/>
      <c r="I34" s="391" t="s">
        <v>58</v>
      </c>
      <c r="J34" s="310"/>
      <c r="K34" s="310"/>
      <c r="L34" s="310"/>
      <c r="M34" s="311"/>
      <c r="N34" s="70"/>
      <c r="O34" s="72"/>
      <c r="P34" s="20"/>
      <c r="Q34" s="20"/>
      <c r="R34" s="20"/>
      <c r="S34" s="20"/>
      <c r="AH34" s="19"/>
      <c r="AO34" s="18"/>
      <c r="AP34" s="380"/>
      <c r="AQ34" s="381"/>
      <c r="AR34" s="381"/>
      <c r="AS34" s="381"/>
      <c r="AT34" s="381"/>
      <c r="AU34" s="381"/>
      <c r="AV34" s="381"/>
      <c r="AW34" s="381"/>
      <c r="AX34" s="381"/>
      <c r="AY34" s="381"/>
      <c r="AZ34" s="381"/>
      <c r="BA34" s="381"/>
      <c r="BB34" s="381"/>
      <c r="BC34" s="381"/>
      <c r="BD34" s="381"/>
      <c r="BE34" s="381"/>
      <c r="BF34" s="381"/>
      <c r="BG34" s="381"/>
      <c r="BH34" s="381"/>
      <c r="BI34" s="71"/>
    </row>
    <row r="35" spans="1:61" ht="12.75" customHeight="1" thickBot="1" x14ac:dyDescent="0.3">
      <c r="A35" s="385"/>
      <c r="B35" s="386"/>
      <c r="C35" s="386"/>
      <c r="D35" s="387"/>
      <c r="E35" s="390"/>
      <c r="F35" s="390"/>
      <c r="G35" s="390"/>
      <c r="H35" s="390"/>
      <c r="I35" s="392"/>
      <c r="J35" s="386"/>
      <c r="K35" s="386"/>
      <c r="L35" s="386"/>
      <c r="M35" s="393"/>
      <c r="N35" s="70"/>
      <c r="O35" s="72"/>
      <c r="P35" s="20"/>
      <c r="Q35" s="20"/>
      <c r="R35" s="20"/>
      <c r="S35" s="20"/>
      <c r="T35" s="25"/>
      <c r="U35" s="25"/>
      <c r="V35" s="25"/>
      <c r="W35" s="25"/>
      <c r="X35" s="25"/>
      <c r="Y35" s="25"/>
      <c r="Z35" s="25"/>
      <c r="AH35" s="19"/>
      <c r="AO35" s="18"/>
      <c r="AP35" s="380"/>
      <c r="AQ35" s="381"/>
      <c r="AR35" s="381"/>
      <c r="AS35" s="381"/>
      <c r="AT35" s="381"/>
      <c r="AU35" s="381"/>
      <c r="AV35" s="381"/>
      <c r="AW35" s="381"/>
      <c r="AX35" s="381"/>
      <c r="AY35" s="381"/>
      <c r="AZ35" s="381"/>
      <c r="BA35" s="381"/>
      <c r="BB35" s="381"/>
      <c r="BC35" s="381"/>
      <c r="BD35" s="381"/>
      <c r="BE35" s="381"/>
      <c r="BF35" s="381"/>
      <c r="BG35" s="381"/>
      <c r="BH35" s="381"/>
      <c r="BI35" s="71"/>
    </row>
    <row r="36" spans="1:61" ht="12.75" customHeight="1" x14ac:dyDescent="0.25">
      <c r="A36" s="394"/>
      <c r="B36" s="395"/>
      <c r="C36" s="395"/>
      <c r="D36" s="395"/>
      <c r="E36" s="395"/>
      <c r="F36" s="395"/>
      <c r="G36" s="395"/>
      <c r="H36" s="395"/>
      <c r="I36" s="413"/>
      <c r="J36" s="414"/>
      <c r="K36" s="414"/>
      <c r="L36" s="414"/>
      <c r="M36" s="415"/>
      <c r="N36" s="73"/>
      <c r="O36" s="74"/>
      <c r="P36" s="74"/>
      <c r="Q36" s="74"/>
      <c r="R36" s="74"/>
      <c r="S36" s="74"/>
      <c r="AH36" s="19"/>
      <c r="AO36" s="18"/>
      <c r="AP36" s="380"/>
      <c r="AQ36" s="381"/>
      <c r="AR36" s="381"/>
      <c r="AS36" s="381"/>
      <c r="AT36" s="381"/>
      <c r="AU36" s="381"/>
      <c r="AV36" s="381"/>
      <c r="AW36" s="381"/>
      <c r="AX36" s="381"/>
      <c r="AY36" s="381"/>
      <c r="AZ36" s="381"/>
      <c r="BA36" s="381"/>
      <c r="BB36" s="381"/>
      <c r="BC36" s="381"/>
      <c r="BD36" s="381"/>
      <c r="BE36" s="381"/>
      <c r="BF36" s="381"/>
      <c r="BG36" s="381"/>
      <c r="BH36" s="381"/>
      <c r="BI36" s="71"/>
    </row>
    <row r="37" spans="1:61" ht="12.75" customHeight="1" x14ac:dyDescent="0.25">
      <c r="A37" s="416"/>
      <c r="B37" s="417"/>
      <c r="C37" s="417"/>
      <c r="D37" s="417"/>
      <c r="E37" s="417"/>
      <c r="F37" s="417"/>
      <c r="G37" s="417"/>
      <c r="H37" s="417"/>
      <c r="I37" s="418"/>
      <c r="J37" s="419"/>
      <c r="K37" s="419"/>
      <c r="L37" s="419"/>
      <c r="M37" s="420"/>
      <c r="N37" s="73"/>
      <c r="O37" s="74"/>
      <c r="P37" s="74"/>
      <c r="Q37" s="74"/>
      <c r="R37" s="74"/>
      <c r="S37" s="74"/>
      <c r="AH37" s="19"/>
      <c r="AO37" s="18"/>
      <c r="AP37" s="380"/>
      <c r="AQ37" s="381"/>
      <c r="AR37" s="381"/>
      <c r="AS37" s="381"/>
      <c r="AT37" s="381"/>
      <c r="AU37" s="381"/>
      <c r="AV37" s="381"/>
      <c r="AW37" s="381"/>
      <c r="AX37" s="381"/>
      <c r="AY37" s="381"/>
      <c r="AZ37" s="381"/>
      <c r="BA37" s="381"/>
      <c r="BB37" s="381"/>
      <c r="BC37" s="381"/>
      <c r="BD37" s="381"/>
      <c r="BE37" s="381"/>
      <c r="BF37" s="381"/>
      <c r="BG37" s="381"/>
      <c r="BH37" s="381"/>
      <c r="BI37" s="71"/>
    </row>
    <row r="38" spans="1:61" ht="12.75" customHeight="1" x14ac:dyDescent="0.25">
      <c r="A38" s="416"/>
      <c r="B38" s="417"/>
      <c r="C38" s="417"/>
      <c r="D38" s="417"/>
      <c r="E38" s="417"/>
      <c r="F38" s="417"/>
      <c r="G38" s="417"/>
      <c r="H38" s="417"/>
      <c r="I38" s="418"/>
      <c r="J38" s="419"/>
      <c r="K38" s="419"/>
      <c r="L38" s="419"/>
      <c r="M38" s="420"/>
      <c r="N38" s="73"/>
      <c r="O38" s="74"/>
      <c r="P38" s="74"/>
      <c r="Q38" s="74"/>
      <c r="R38" s="74"/>
      <c r="S38" s="74"/>
      <c r="AH38" s="19"/>
      <c r="AO38" s="18"/>
      <c r="AP38" s="380"/>
      <c r="AQ38" s="381"/>
      <c r="AR38" s="381"/>
      <c r="AS38" s="381"/>
      <c r="AT38" s="381"/>
      <c r="AU38" s="381"/>
      <c r="AV38" s="381"/>
      <c r="AW38" s="381"/>
      <c r="AX38" s="381"/>
      <c r="AY38" s="381"/>
      <c r="AZ38" s="381"/>
      <c r="BA38" s="381"/>
      <c r="BB38" s="381"/>
      <c r="BC38" s="381"/>
      <c r="BD38" s="381"/>
      <c r="BE38" s="381"/>
      <c r="BF38" s="381"/>
      <c r="BG38" s="381"/>
      <c r="BH38" s="381"/>
      <c r="BI38" s="71"/>
    </row>
    <row r="39" spans="1:61" ht="12.75" customHeight="1" x14ac:dyDescent="0.25">
      <c r="A39" s="416"/>
      <c r="B39" s="417"/>
      <c r="C39" s="417"/>
      <c r="D39" s="417"/>
      <c r="E39" s="417"/>
      <c r="F39" s="417"/>
      <c r="G39" s="417"/>
      <c r="H39" s="417"/>
      <c r="I39" s="418"/>
      <c r="J39" s="419"/>
      <c r="K39" s="419"/>
      <c r="L39" s="419"/>
      <c r="M39" s="420"/>
      <c r="N39" s="73"/>
      <c r="O39" s="74"/>
      <c r="P39" s="74"/>
      <c r="Q39" s="74"/>
      <c r="R39" s="74"/>
      <c r="S39" s="74"/>
      <c r="AH39" s="19"/>
      <c r="AO39" s="18"/>
      <c r="AP39" s="380"/>
      <c r="AQ39" s="381"/>
      <c r="AR39" s="381"/>
      <c r="AS39" s="381"/>
      <c r="AT39" s="381"/>
      <c r="AU39" s="381"/>
      <c r="AV39" s="381"/>
      <c r="AW39" s="381"/>
      <c r="AX39" s="381"/>
      <c r="AY39" s="381"/>
      <c r="AZ39" s="381"/>
      <c r="BA39" s="381"/>
      <c r="BB39" s="381"/>
      <c r="BC39" s="381"/>
      <c r="BD39" s="381"/>
      <c r="BE39" s="381"/>
      <c r="BF39" s="381"/>
      <c r="BG39" s="381"/>
      <c r="BH39" s="381"/>
      <c r="BI39" s="71"/>
    </row>
    <row r="40" spans="1:61" ht="12.75" customHeight="1" x14ac:dyDescent="0.25">
      <c r="A40" s="416"/>
      <c r="B40" s="417"/>
      <c r="C40" s="417"/>
      <c r="D40" s="417"/>
      <c r="E40" s="417"/>
      <c r="F40" s="417"/>
      <c r="G40" s="417"/>
      <c r="H40" s="417"/>
      <c r="I40" s="418"/>
      <c r="J40" s="419"/>
      <c r="K40" s="419"/>
      <c r="L40" s="419"/>
      <c r="M40" s="420"/>
      <c r="N40" s="73"/>
      <c r="O40" s="74"/>
      <c r="P40" s="74"/>
      <c r="Q40" s="74"/>
      <c r="R40" s="74"/>
      <c r="S40" s="74"/>
      <c r="AH40" s="19"/>
      <c r="AO40" s="18"/>
      <c r="AP40" s="380"/>
      <c r="AQ40" s="381"/>
      <c r="AR40" s="381"/>
      <c r="AS40" s="381"/>
      <c r="AT40" s="381"/>
      <c r="AU40" s="381"/>
      <c r="AV40" s="381"/>
      <c r="AW40" s="381"/>
      <c r="AX40" s="381"/>
      <c r="AY40" s="381"/>
      <c r="AZ40" s="381"/>
      <c r="BA40" s="381"/>
      <c r="BB40" s="381"/>
      <c r="BC40" s="381"/>
      <c r="BD40" s="381"/>
      <c r="BE40" s="381"/>
      <c r="BF40" s="381"/>
      <c r="BG40" s="381"/>
      <c r="BH40" s="381"/>
      <c r="BI40" s="71"/>
    </row>
    <row r="41" spans="1:61" ht="12.75" customHeight="1" x14ac:dyDescent="0.25">
      <c r="A41" s="416"/>
      <c r="B41" s="417"/>
      <c r="C41" s="417"/>
      <c r="D41" s="417"/>
      <c r="E41" s="417"/>
      <c r="F41" s="417"/>
      <c r="G41" s="417"/>
      <c r="H41" s="417"/>
      <c r="I41" s="418"/>
      <c r="J41" s="419"/>
      <c r="K41" s="419"/>
      <c r="L41" s="419"/>
      <c r="M41" s="420"/>
      <c r="N41" s="73"/>
      <c r="O41" s="74"/>
      <c r="P41" s="74"/>
      <c r="Q41" s="74"/>
      <c r="R41" s="74"/>
      <c r="S41" s="74"/>
      <c r="AH41" s="19"/>
      <c r="AO41" s="18"/>
      <c r="AP41" s="380"/>
      <c r="AQ41" s="381"/>
      <c r="AR41" s="381"/>
      <c r="AS41" s="381"/>
      <c r="AT41" s="381"/>
      <c r="AU41" s="381"/>
      <c r="AV41" s="381"/>
      <c r="AW41" s="381"/>
      <c r="AX41" s="381"/>
      <c r="AY41" s="381"/>
      <c r="AZ41" s="381"/>
      <c r="BA41" s="381"/>
      <c r="BB41" s="381"/>
      <c r="BC41" s="381"/>
      <c r="BD41" s="381"/>
      <c r="BE41" s="381"/>
      <c r="BF41" s="381"/>
      <c r="BG41" s="381"/>
      <c r="BH41" s="381"/>
      <c r="BI41" s="71"/>
    </row>
    <row r="42" spans="1:61" ht="12.75" customHeight="1" x14ac:dyDescent="0.25">
      <c r="A42" s="416"/>
      <c r="B42" s="417"/>
      <c r="C42" s="417"/>
      <c r="D42" s="417"/>
      <c r="E42" s="417"/>
      <c r="F42" s="417"/>
      <c r="G42" s="417"/>
      <c r="H42" s="417"/>
      <c r="I42" s="418"/>
      <c r="J42" s="419"/>
      <c r="K42" s="419"/>
      <c r="L42" s="419"/>
      <c r="M42" s="420"/>
      <c r="N42" s="73"/>
      <c r="O42" s="74"/>
      <c r="P42" s="74"/>
      <c r="Q42" s="74"/>
      <c r="R42" s="74"/>
      <c r="S42" s="74"/>
      <c r="AH42" s="19"/>
      <c r="AO42" s="18"/>
      <c r="AP42" s="380"/>
      <c r="AQ42" s="381"/>
      <c r="AR42" s="381"/>
      <c r="AS42" s="381"/>
      <c r="AT42" s="381"/>
      <c r="AU42" s="381"/>
      <c r="AV42" s="381"/>
      <c r="AW42" s="381"/>
      <c r="AX42" s="381"/>
      <c r="AY42" s="381"/>
      <c r="AZ42" s="381"/>
      <c r="BA42" s="381"/>
      <c r="BB42" s="381"/>
      <c r="BC42" s="381"/>
      <c r="BD42" s="381"/>
      <c r="BE42" s="381"/>
      <c r="BF42" s="381"/>
      <c r="BG42" s="381"/>
      <c r="BH42" s="381"/>
      <c r="BI42" s="71"/>
    </row>
    <row r="43" spans="1:61" ht="12.75" customHeight="1" x14ac:dyDescent="0.25">
      <c r="A43" s="429"/>
      <c r="B43" s="426"/>
      <c r="C43" s="426"/>
      <c r="D43" s="427"/>
      <c r="E43" s="418"/>
      <c r="F43" s="426"/>
      <c r="G43" s="426"/>
      <c r="H43" s="427"/>
      <c r="I43" s="418"/>
      <c r="J43" s="426"/>
      <c r="K43" s="426"/>
      <c r="L43" s="426"/>
      <c r="M43" s="428"/>
      <c r="N43" s="73"/>
      <c r="O43" s="74"/>
      <c r="P43" s="74"/>
      <c r="Q43" s="74"/>
      <c r="R43" s="74"/>
      <c r="S43" s="74"/>
      <c r="AH43" s="19"/>
      <c r="AO43" s="18"/>
      <c r="AP43" s="380"/>
      <c r="AQ43" s="381"/>
      <c r="AR43" s="381"/>
      <c r="AS43" s="381"/>
      <c r="AT43" s="381"/>
      <c r="AU43" s="381"/>
      <c r="AV43" s="381"/>
      <c r="AW43" s="381"/>
      <c r="AX43" s="381"/>
      <c r="AY43" s="381"/>
      <c r="AZ43" s="381"/>
      <c r="BA43" s="381"/>
      <c r="BB43" s="381"/>
      <c r="BC43" s="381"/>
      <c r="BD43" s="381"/>
      <c r="BE43" s="381"/>
      <c r="BF43" s="381"/>
      <c r="BG43" s="381"/>
      <c r="BH43" s="381"/>
      <c r="BI43" s="71"/>
    </row>
    <row r="44" spans="1:61" ht="12.75" customHeight="1" x14ac:dyDescent="0.25">
      <c r="A44" s="429"/>
      <c r="B44" s="426"/>
      <c r="C44" s="426"/>
      <c r="D44" s="427"/>
      <c r="E44" s="418"/>
      <c r="F44" s="426"/>
      <c r="G44" s="426"/>
      <c r="H44" s="427"/>
      <c r="I44" s="418"/>
      <c r="J44" s="426"/>
      <c r="K44" s="426"/>
      <c r="L44" s="426"/>
      <c r="M44" s="428"/>
      <c r="N44" s="73"/>
      <c r="O44" s="74"/>
      <c r="P44" s="74"/>
      <c r="Q44" s="74"/>
      <c r="R44" s="74"/>
      <c r="S44" s="74"/>
      <c r="AH44" s="19"/>
      <c r="AO44" s="18"/>
      <c r="AP44" s="380"/>
      <c r="AQ44" s="381"/>
      <c r="AR44" s="381"/>
      <c r="AS44" s="381"/>
      <c r="AT44" s="381"/>
      <c r="AU44" s="381"/>
      <c r="AV44" s="381"/>
      <c r="AW44" s="381"/>
      <c r="AX44" s="381"/>
      <c r="AY44" s="381"/>
      <c r="AZ44" s="381"/>
      <c r="BA44" s="381"/>
      <c r="BB44" s="381"/>
      <c r="BC44" s="381"/>
      <c r="BD44" s="381"/>
      <c r="BE44" s="381"/>
      <c r="BF44" s="381"/>
      <c r="BG44" s="381"/>
      <c r="BH44" s="381"/>
      <c r="BI44" s="71"/>
    </row>
    <row r="45" spans="1:61" ht="12.75" customHeight="1" x14ac:dyDescent="0.25">
      <c r="A45" s="429"/>
      <c r="B45" s="426"/>
      <c r="C45" s="426"/>
      <c r="D45" s="427"/>
      <c r="E45" s="418"/>
      <c r="F45" s="426"/>
      <c r="G45" s="426"/>
      <c r="H45" s="427"/>
      <c r="I45" s="418"/>
      <c r="J45" s="426"/>
      <c r="K45" s="426"/>
      <c r="L45" s="426"/>
      <c r="M45" s="428"/>
      <c r="N45" s="73"/>
      <c r="O45" s="74"/>
      <c r="P45" s="74"/>
      <c r="Q45" s="74"/>
      <c r="R45" s="74"/>
      <c r="S45" s="74"/>
      <c r="AH45" s="19"/>
      <c r="AO45" s="18"/>
      <c r="AP45" s="380"/>
      <c r="AQ45" s="381"/>
      <c r="AR45" s="381"/>
      <c r="AS45" s="381"/>
      <c r="AT45" s="381"/>
      <c r="AU45" s="381"/>
      <c r="AV45" s="381"/>
      <c r="AW45" s="381"/>
      <c r="AX45" s="381"/>
      <c r="AY45" s="381"/>
      <c r="AZ45" s="381"/>
      <c r="BA45" s="381"/>
      <c r="BB45" s="381"/>
      <c r="BC45" s="381"/>
      <c r="BD45" s="381"/>
      <c r="BE45" s="381"/>
      <c r="BF45" s="381"/>
      <c r="BG45" s="381"/>
      <c r="BH45" s="381"/>
      <c r="BI45" s="71"/>
    </row>
    <row r="46" spans="1:61" ht="12.75" customHeight="1" x14ac:dyDescent="0.25">
      <c r="A46" s="429"/>
      <c r="B46" s="426"/>
      <c r="C46" s="426"/>
      <c r="D46" s="427"/>
      <c r="E46" s="418"/>
      <c r="F46" s="426"/>
      <c r="G46" s="426"/>
      <c r="H46" s="427"/>
      <c r="I46" s="418"/>
      <c r="J46" s="426"/>
      <c r="K46" s="426"/>
      <c r="L46" s="426"/>
      <c r="M46" s="428"/>
      <c r="N46" s="73"/>
      <c r="O46" s="74"/>
      <c r="P46" s="74"/>
      <c r="Q46" s="74"/>
      <c r="R46" s="74"/>
      <c r="S46" s="74"/>
      <c r="AH46" s="19"/>
      <c r="AO46" s="18"/>
      <c r="AP46" s="380"/>
      <c r="AQ46" s="381"/>
      <c r="AR46" s="381"/>
      <c r="AS46" s="381"/>
      <c r="AT46" s="381"/>
      <c r="AU46" s="381"/>
      <c r="AV46" s="381"/>
      <c r="AW46" s="381"/>
      <c r="AX46" s="381"/>
      <c r="AY46" s="381"/>
      <c r="AZ46" s="381"/>
      <c r="BA46" s="381"/>
      <c r="BB46" s="381"/>
      <c r="BC46" s="381"/>
      <c r="BD46" s="381"/>
      <c r="BE46" s="381"/>
      <c r="BF46" s="381"/>
      <c r="BG46" s="381"/>
      <c r="BH46" s="381"/>
      <c r="BI46" s="71"/>
    </row>
    <row r="47" spans="1:61" ht="12.75" customHeight="1" x14ac:dyDescent="0.25">
      <c r="A47" s="429"/>
      <c r="B47" s="426"/>
      <c r="C47" s="426"/>
      <c r="D47" s="427"/>
      <c r="E47" s="418"/>
      <c r="F47" s="426"/>
      <c r="G47" s="426"/>
      <c r="H47" s="427"/>
      <c r="I47" s="418"/>
      <c r="J47" s="426"/>
      <c r="K47" s="426"/>
      <c r="L47" s="426"/>
      <c r="M47" s="428"/>
      <c r="N47" s="73"/>
      <c r="O47" s="74"/>
      <c r="P47" s="74"/>
      <c r="Q47" s="74"/>
      <c r="R47" s="74"/>
      <c r="S47" s="74"/>
      <c r="AH47" s="19"/>
      <c r="AO47" s="18"/>
      <c r="AP47" s="380"/>
      <c r="AQ47" s="381"/>
      <c r="AR47" s="381"/>
      <c r="AS47" s="381"/>
      <c r="AT47" s="381"/>
      <c r="AU47" s="381"/>
      <c r="AV47" s="381"/>
      <c r="AW47" s="381"/>
      <c r="AX47" s="381"/>
      <c r="AY47" s="381"/>
      <c r="AZ47" s="381"/>
      <c r="BA47" s="381"/>
      <c r="BB47" s="381"/>
      <c r="BC47" s="381"/>
      <c r="BD47" s="381"/>
      <c r="BE47" s="381"/>
      <c r="BF47" s="381"/>
      <c r="BG47" s="381"/>
      <c r="BH47" s="381"/>
      <c r="BI47" s="71"/>
    </row>
    <row r="48" spans="1:61" ht="12.75" customHeight="1" x14ac:dyDescent="0.25">
      <c r="A48" s="429"/>
      <c r="B48" s="426"/>
      <c r="C48" s="426"/>
      <c r="D48" s="427"/>
      <c r="E48" s="418"/>
      <c r="F48" s="426"/>
      <c r="G48" s="426"/>
      <c r="H48" s="427"/>
      <c r="I48" s="418"/>
      <c r="J48" s="426"/>
      <c r="K48" s="426"/>
      <c r="L48" s="426"/>
      <c r="M48" s="428"/>
      <c r="N48" s="73"/>
      <c r="O48" s="74"/>
      <c r="P48" s="74"/>
      <c r="Q48" s="74"/>
      <c r="R48" s="74"/>
      <c r="S48" s="74"/>
      <c r="AH48" s="19"/>
      <c r="AO48" s="18"/>
      <c r="AP48" s="380"/>
      <c r="AQ48" s="381"/>
      <c r="AR48" s="381"/>
      <c r="AS48" s="381"/>
      <c r="AT48" s="381"/>
      <c r="AU48" s="381"/>
      <c r="AV48" s="381"/>
      <c r="AW48" s="381"/>
      <c r="AX48" s="381"/>
      <c r="AY48" s="381"/>
      <c r="AZ48" s="381"/>
      <c r="BA48" s="381"/>
      <c r="BB48" s="381"/>
      <c r="BC48" s="381"/>
      <c r="BD48" s="381"/>
      <c r="BE48" s="381"/>
      <c r="BF48" s="381"/>
      <c r="BG48" s="381"/>
      <c r="BH48" s="381"/>
      <c r="BI48" s="71"/>
    </row>
    <row r="49" spans="1:61" ht="12.75" customHeight="1" x14ac:dyDescent="0.25">
      <c r="A49" s="429"/>
      <c r="B49" s="426"/>
      <c r="C49" s="426"/>
      <c r="D49" s="427"/>
      <c r="E49" s="418"/>
      <c r="F49" s="426"/>
      <c r="G49" s="426"/>
      <c r="H49" s="427"/>
      <c r="I49" s="418"/>
      <c r="J49" s="426"/>
      <c r="K49" s="426"/>
      <c r="L49" s="426"/>
      <c r="M49" s="428"/>
      <c r="N49" s="73"/>
      <c r="O49" s="74"/>
      <c r="P49" s="74"/>
      <c r="Q49" s="74"/>
      <c r="R49" s="74"/>
      <c r="S49" s="74"/>
      <c r="AH49" s="19"/>
      <c r="AO49" s="18"/>
      <c r="AP49" s="380"/>
      <c r="AQ49" s="381"/>
      <c r="AR49" s="381"/>
      <c r="AS49" s="381"/>
      <c r="AT49" s="381"/>
      <c r="AU49" s="381"/>
      <c r="AV49" s="381"/>
      <c r="AW49" s="381"/>
      <c r="AX49" s="381"/>
      <c r="AY49" s="381"/>
      <c r="AZ49" s="381"/>
      <c r="BA49" s="381"/>
      <c r="BB49" s="381"/>
      <c r="BC49" s="381"/>
      <c r="BD49" s="381"/>
      <c r="BE49" s="381"/>
      <c r="BF49" s="381"/>
      <c r="BG49" s="381"/>
      <c r="BH49" s="381"/>
      <c r="BI49" s="71"/>
    </row>
    <row r="50" spans="1:61" ht="12.75" customHeight="1" thickBot="1" x14ac:dyDescent="0.3">
      <c r="A50" s="429"/>
      <c r="B50" s="426"/>
      <c r="C50" s="426"/>
      <c r="D50" s="427"/>
      <c r="E50" s="418"/>
      <c r="F50" s="426"/>
      <c r="G50" s="426"/>
      <c r="H50" s="427"/>
      <c r="I50" s="418"/>
      <c r="J50" s="426"/>
      <c r="K50" s="426"/>
      <c r="L50" s="426"/>
      <c r="M50" s="428"/>
      <c r="N50" s="73"/>
      <c r="O50" s="74"/>
      <c r="P50" s="74"/>
      <c r="Q50" s="74"/>
      <c r="R50" s="74"/>
      <c r="S50" s="74"/>
      <c r="AH50" s="19"/>
      <c r="AO50" s="18"/>
      <c r="AP50" s="380"/>
      <c r="AQ50" s="381"/>
      <c r="AR50" s="381"/>
      <c r="AS50" s="381"/>
      <c r="AT50" s="381"/>
      <c r="AU50" s="381"/>
      <c r="AV50" s="381"/>
      <c r="AW50" s="381"/>
      <c r="AX50" s="381"/>
      <c r="AY50" s="381"/>
      <c r="AZ50" s="381"/>
      <c r="BA50" s="381"/>
      <c r="BB50" s="381"/>
      <c r="BC50" s="381"/>
      <c r="BD50" s="381"/>
      <c r="BE50" s="381"/>
      <c r="BF50" s="381"/>
      <c r="BG50" s="381"/>
      <c r="BH50" s="381"/>
      <c r="BI50" s="71"/>
    </row>
    <row r="51" spans="1:61" ht="12.75" customHeight="1" x14ac:dyDescent="0.25">
      <c r="A51" s="446" t="s">
        <v>125</v>
      </c>
      <c r="B51" s="414"/>
      <c r="C51" s="414"/>
      <c r="D51" s="414"/>
      <c r="E51" s="414"/>
      <c r="F51" s="414"/>
      <c r="G51" s="414"/>
      <c r="H51" s="414"/>
      <c r="I51" s="414"/>
      <c r="J51" s="414"/>
      <c r="K51" s="414"/>
      <c r="L51" s="414"/>
      <c r="M51" s="415"/>
      <c r="N51" s="70"/>
      <c r="O51" s="20"/>
      <c r="P51" s="20"/>
      <c r="Q51" s="20"/>
      <c r="R51" s="20"/>
      <c r="S51" s="20"/>
      <c r="AH51" s="19"/>
      <c r="AO51" s="18"/>
      <c r="AP51" s="380"/>
      <c r="AQ51" s="381"/>
      <c r="AR51" s="381"/>
      <c r="AS51" s="381"/>
      <c r="AT51" s="381"/>
      <c r="AU51" s="381"/>
      <c r="AV51" s="381"/>
      <c r="AW51" s="381"/>
      <c r="AX51" s="381"/>
      <c r="AY51" s="381"/>
      <c r="AZ51" s="381"/>
      <c r="BA51" s="381"/>
      <c r="BB51" s="381"/>
      <c r="BC51" s="381"/>
      <c r="BD51" s="381"/>
      <c r="BE51" s="381"/>
      <c r="BF51" s="381"/>
      <c r="BG51" s="381"/>
      <c r="BH51" s="381"/>
      <c r="BI51" s="71"/>
    </row>
    <row r="52" spans="1:61" ht="12.75" customHeight="1" x14ac:dyDescent="0.25">
      <c r="A52" s="384" t="s">
        <v>123</v>
      </c>
      <c r="B52" s="447"/>
      <c r="C52" s="447"/>
      <c r="D52" s="448"/>
      <c r="E52" s="452" t="s">
        <v>124</v>
      </c>
      <c r="F52" s="453"/>
      <c r="G52" s="453"/>
      <c r="H52" s="454"/>
      <c r="I52" s="391" t="s">
        <v>58</v>
      </c>
      <c r="J52" s="447"/>
      <c r="K52" s="447"/>
      <c r="L52" s="447"/>
      <c r="M52" s="458"/>
      <c r="N52" s="70"/>
      <c r="O52" s="20"/>
      <c r="P52" s="20"/>
      <c r="Q52" s="20"/>
      <c r="R52" s="20"/>
      <c r="S52" s="20"/>
      <c r="AH52" s="19"/>
      <c r="AO52" s="18"/>
      <c r="AP52" s="380"/>
      <c r="AQ52" s="381"/>
      <c r="AR52" s="381"/>
      <c r="AS52" s="381"/>
      <c r="AT52" s="381"/>
      <c r="AU52" s="381"/>
      <c r="AV52" s="381"/>
      <c r="AW52" s="381"/>
      <c r="AX52" s="381"/>
      <c r="AY52" s="381"/>
      <c r="AZ52" s="381"/>
      <c r="BA52" s="381"/>
      <c r="BB52" s="381"/>
      <c r="BC52" s="381"/>
      <c r="BD52" s="381"/>
      <c r="BE52" s="381"/>
      <c r="BF52" s="381"/>
      <c r="BG52" s="381"/>
      <c r="BH52" s="381"/>
      <c r="BI52" s="71"/>
    </row>
    <row r="53" spans="1:61" ht="12.75" customHeight="1" thickBot="1" x14ac:dyDescent="0.3">
      <c r="A53" s="449"/>
      <c r="B53" s="450"/>
      <c r="C53" s="450"/>
      <c r="D53" s="451"/>
      <c r="E53" s="455"/>
      <c r="F53" s="456"/>
      <c r="G53" s="456"/>
      <c r="H53" s="457"/>
      <c r="I53" s="459"/>
      <c r="J53" s="450"/>
      <c r="K53" s="450"/>
      <c r="L53" s="450"/>
      <c r="M53" s="460"/>
      <c r="N53" s="70"/>
      <c r="O53" s="20"/>
      <c r="P53" s="20"/>
      <c r="Q53" s="20"/>
      <c r="R53" s="20"/>
      <c r="S53" s="20"/>
      <c r="AH53" s="19"/>
      <c r="AO53" s="18"/>
      <c r="AP53" s="380"/>
      <c r="AQ53" s="381"/>
      <c r="AR53" s="381"/>
      <c r="AS53" s="381"/>
      <c r="AT53" s="381"/>
      <c r="AU53" s="381"/>
      <c r="AV53" s="381"/>
      <c r="AW53" s="381"/>
      <c r="AX53" s="381"/>
      <c r="AY53" s="381"/>
      <c r="AZ53" s="381"/>
      <c r="BA53" s="381"/>
      <c r="BB53" s="381"/>
      <c r="BC53" s="381"/>
      <c r="BD53" s="381"/>
      <c r="BE53" s="381"/>
      <c r="BF53" s="381"/>
      <c r="BG53" s="381"/>
      <c r="BH53" s="381"/>
      <c r="BI53" s="71"/>
    </row>
    <row r="54" spans="1:61" ht="12.75" customHeight="1" x14ac:dyDescent="0.25">
      <c r="A54" s="461"/>
      <c r="B54" s="461"/>
      <c r="C54" s="461"/>
      <c r="D54" s="461"/>
      <c r="E54" s="461"/>
      <c r="F54" s="461"/>
      <c r="G54" s="461"/>
      <c r="H54" s="461"/>
      <c r="I54" s="358"/>
      <c r="J54" s="462"/>
      <c r="K54" s="462"/>
      <c r="L54" s="462"/>
      <c r="M54" s="463"/>
      <c r="N54" s="73"/>
      <c r="O54" s="74"/>
      <c r="P54" s="74"/>
      <c r="Q54" s="74"/>
      <c r="R54" s="74"/>
      <c r="S54" s="74"/>
      <c r="AH54" s="19"/>
      <c r="AO54" s="18"/>
      <c r="AP54" s="380"/>
      <c r="AQ54" s="381"/>
      <c r="AR54" s="381"/>
      <c r="AS54" s="381"/>
      <c r="AT54" s="381"/>
      <c r="AU54" s="381"/>
      <c r="AV54" s="381"/>
      <c r="AW54" s="381"/>
      <c r="AX54" s="381"/>
      <c r="AY54" s="381"/>
      <c r="AZ54" s="381"/>
      <c r="BA54" s="381"/>
      <c r="BB54" s="381"/>
      <c r="BC54" s="381"/>
      <c r="BD54" s="381"/>
      <c r="BE54" s="381"/>
      <c r="BF54" s="381"/>
      <c r="BG54" s="381"/>
      <c r="BH54" s="381"/>
      <c r="BI54" s="71"/>
    </row>
    <row r="55" spans="1:61" ht="12.75" customHeight="1" thickBot="1" x14ac:dyDescent="0.3">
      <c r="A55" s="430"/>
      <c r="B55" s="430"/>
      <c r="C55" s="430"/>
      <c r="D55" s="430"/>
      <c r="E55" s="430"/>
      <c r="F55" s="430"/>
      <c r="G55" s="430"/>
      <c r="H55" s="430"/>
      <c r="I55" s="431"/>
      <c r="J55" s="432"/>
      <c r="K55" s="432"/>
      <c r="L55" s="432"/>
      <c r="M55" s="433"/>
      <c r="N55" s="73"/>
      <c r="O55" s="74"/>
      <c r="P55" s="74"/>
      <c r="Q55" s="74"/>
      <c r="R55" s="74"/>
      <c r="S55" s="74"/>
      <c r="AH55" s="19"/>
      <c r="AO55" s="18"/>
      <c r="AP55" s="382"/>
      <c r="AQ55" s="383"/>
      <c r="AR55" s="383"/>
      <c r="AS55" s="383"/>
      <c r="AT55" s="383"/>
      <c r="AU55" s="383"/>
      <c r="AV55" s="383"/>
      <c r="AW55" s="383"/>
      <c r="AX55" s="383"/>
      <c r="AY55" s="383"/>
      <c r="AZ55" s="383"/>
      <c r="BA55" s="383"/>
      <c r="BB55" s="383"/>
      <c r="BC55" s="383"/>
      <c r="BD55" s="383"/>
      <c r="BE55" s="383"/>
      <c r="BF55" s="383"/>
      <c r="BG55" s="383"/>
      <c r="BH55" s="383"/>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55"/>
  <sheetViews>
    <sheetView workbookViewId="0">
      <selection activeCell="M30" sqref="M30:P30"/>
    </sheetView>
  </sheetViews>
  <sheetFormatPr defaultColWidth="2.7109375" defaultRowHeight="12.75" customHeight="1" x14ac:dyDescent="0.25"/>
  <cols>
    <col min="1" max="5" width="2.7109375" style="18" customWidth="1"/>
    <col min="6" max="11" width="2.7109375" style="19" customWidth="1"/>
    <col min="12" max="28" width="2.7109375" style="18" customWidth="1"/>
    <col min="29" max="30" width="2.7109375" style="19" customWidth="1"/>
    <col min="31" max="33" width="2.7109375" style="18" customWidth="1"/>
    <col min="34" max="34" width="2.85546875" style="18" customWidth="1"/>
    <col min="35" max="40" width="2.7109375" style="18" customWidth="1"/>
    <col min="41" max="41" width="3.140625" style="19" customWidth="1"/>
    <col min="42" max="42" width="3.28515625" style="19" customWidth="1"/>
    <col min="43" max="44" width="2.7109375" style="19" customWidth="1"/>
    <col min="45" max="61" width="2.7109375" style="18" customWidth="1"/>
    <col min="62" max="62" width="2.7109375" style="20" customWidth="1"/>
    <col min="63" max="256" width="2.7109375" style="18"/>
    <col min="257" max="289" width="2.7109375" style="18" customWidth="1"/>
    <col min="290" max="290" width="2.85546875" style="18" customWidth="1"/>
    <col min="291" max="296" width="2.7109375" style="18" customWidth="1"/>
    <col min="297" max="297" width="3.140625" style="18" customWidth="1"/>
    <col min="298" max="298" width="3.28515625" style="18" customWidth="1"/>
    <col min="299" max="318" width="2.7109375" style="18" customWidth="1"/>
    <col min="319" max="512" width="2.7109375" style="18"/>
    <col min="513" max="545" width="2.7109375" style="18" customWidth="1"/>
    <col min="546" max="546" width="2.85546875" style="18" customWidth="1"/>
    <col min="547" max="552" width="2.7109375" style="18" customWidth="1"/>
    <col min="553" max="553" width="3.140625" style="18" customWidth="1"/>
    <col min="554" max="554" width="3.28515625" style="18" customWidth="1"/>
    <col min="555" max="574" width="2.7109375" style="18" customWidth="1"/>
    <col min="575" max="768" width="2.7109375" style="18"/>
    <col min="769" max="801" width="2.7109375" style="18" customWidth="1"/>
    <col min="802" max="802" width="2.85546875" style="18" customWidth="1"/>
    <col min="803" max="808" width="2.7109375" style="18" customWidth="1"/>
    <col min="809" max="809" width="3.140625" style="18" customWidth="1"/>
    <col min="810" max="810" width="3.28515625" style="18" customWidth="1"/>
    <col min="811" max="830" width="2.7109375" style="18" customWidth="1"/>
    <col min="831" max="1024" width="2.7109375" style="18"/>
    <col min="1025" max="1057" width="2.7109375" style="18" customWidth="1"/>
    <col min="1058" max="1058" width="2.85546875" style="18" customWidth="1"/>
    <col min="1059" max="1064" width="2.7109375" style="18" customWidth="1"/>
    <col min="1065" max="1065" width="3.140625" style="18" customWidth="1"/>
    <col min="1066" max="1066" width="3.28515625" style="18" customWidth="1"/>
    <col min="1067" max="1086" width="2.7109375" style="18" customWidth="1"/>
    <col min="1087" max="1280" width="2.7109375" style="18"/>
    <col min="1281" max="1313" width="2.7109375" style="18" customWidth="1"/>
    <col min="1314" max="1314" width="2.85546875" style="18" customWidth="1"/>
    <col min="1315" max="1320" width="2.7109375" style="18" customWidth="1"/>
    <col min="1321" max="1321" width="3.140625" style="18" customWidth="1"/>
    <col min="1322" max="1322" width="3.28515625" style="18" customWidth="1"/>
    <col min="1323" max="1342" width="2.7109375" style="18" customWidth="1"/>
    <col min="1343" max="1536" width="2.7109375" style="18"/>
    <col min="1537" max="1569" width="2.7109375" style="18" customWidth="1"/>
    <col min="1570" max="1570" width="2.85546875" style="18" customWidth="1"/>
    <col min="1571" max="1576" width="2.7109375" style="18" customWidth="1"/>
    <col min="1577" max="1577" width="3.140625" style="18" customWidth="1"/>
    <col min="1578" max="1578" width="3.28515625" style="18" customWidth="1"/>
    <col min="1579" max="1598" width="2.7109375" style="18" customWidth="1"/>
    <col min="1599" max="1792" width="2.7109375" style="18"/>
    <col min="1793" max="1825" width="2.7109375" style="18" customWidth="1"/>
    <col min="1826" max="1826" width="2.85546875" style="18" customWidth="1"/>
    <col min="1827" max="1832" width="2.7109375" style="18" customWidth="1"/>
    <col min="1833" max="1833" width="3.140625" style="18" customWidth="1"/>
    <col min="1834" max="1834" width="3.28515625" style="18" customWidth="1"/>
    <col min="1835" max="1854" width="2.7109375" style="18" customWidth="1"/>
    <col min="1855" max="2048" width="2.7109375" style="18"/>
    <col min="2049" max="2081" width="2.7109375" style="18" customWidth="1"/>
    <col min="2082" max="2082" width="2.85546875" style="18" customWidth="1"/>
    <col min="2083" max="2088" width="2.7109375" style="18" customWidth="1"/>
    <col min="2089" max="2089" width="3.140625" style="18" customWidth="1"/>
    <col min="2090" max="2090" width="3.28515625" style="18" customWidth="1"/>
    <col min="2091" max="2110" width="2.7109375" style="18" customWidth="1"/>
    <col min="2111" max="2304" width="2.7109375" style="18"/>
    <col min="2305" max="2337" width="2.7109375" style="18" customWidth="1"/>
    <col min="2338" max="2338" width="2.85546875" style="18" customWidth="1"/>
    <col min="2339" max="2344" width="2.7109375" style="18" customWidth="1"/>
    <col min="2345" max="2345" width="3.140625" style="18" customWidth="1"/>
    <col min="2346" max="2346" width="3.28515625" style="18" customWidth="1"/>
    <col min="2347" max="2366" width="2.7109375" style="18" customWidth="1"/>
    <col min="2367" max="2560" width="2.7109375" style="18"/>
    <col min="2561" max="2593" width="2.7109375" style="18" customWidth="1"/>
    <col min="2594" max="2594" width="2.85546875" style="18" customWidth="1"/>
    <col min="2595" max="2600" width="2.7109375" style="18" customWidth="1"/>
    <col min="2601" max="2601" width="3.140625" style="18" customWidth="1"/>
    <col min="2602" max="2602" width="3.28515625" style="18" customWidth="1"/>
    <col min="2603" max="2622" width="2.7109375" style="18" customWidth="1"/>
    <col min="2623" max="2816" width="2.7109375" style="18"/>
    <col min="2817" max="2849" width="2.7109375" style="18" customWidth="1"/>
    <col min="2850" max="2850" width="2.85546875" style="18" customWidth="1"/>
    <col min="2851" max="2856" width="2.7109375" style="18" customWidth="1"/>
    <col min="2857" max="2857" width="3.140625" style="18" customWidth="1"/>
    <col min="2858" max="2858" width="3.28515625" style="18" customWidth="1"/>
    <col min="2859" max="2878" width="2.7109375" style="18" customWidth="1"/>
    <col min="2879" max="3072" width="2.7109375" style="18"/>
    <col min="3073" max="3105" width="2.7109375" style="18" customWidth="1"/>
    <col min="3106" max="3106" width="2.85546875" style="18" customWidth="1"/>
    <col min="3107" max="3112" width="2.7109375" style="18" customWidth="1"/>
    <col min="3113" max="3113" width="3.140625" style="18" customWidth="1"/>
    <col min="3114" max="3114" width="3.28515625" style="18" customWidth="1"/>
    <col min="3115" max="3134" width="2.7109375" style="18" customWidth="1"/>
    <col min="3135" max="3328" width="2.7109375" style="18"/>
    <col min="3329" max="3361" width="2.7109375" style="18" customWidth="1"/>
    <col min="3362" max="3362" width="2.85546875" style="18" customWidth="1"/>
    <col min="3363" max="3368" width="2.7109375" style="18" customWidth="1"/>
    <col min="3369" max="3369" width="3.140625" style="18" customWidth="1"/>
    <col min="3370" max="3370" width="3.28515625" style="18" customWidth="1"/>
    <col min="3371" max="3390" width="2.7109375" style="18" customWidth="1"/>
    <col min="3391" max="3584" width="2.7109375" style="18"/>
    <col min="3585" max="3617" width="2.7109375" style="18" customWidth="1"/>
    <col min="3618" max="3618" width="2.85546875" style="18" customWidth="1"/>
    <col min="3619" max="3624" width="2.7109375" style="18" customWidth="1"/>
    <col min="3625" max="3625" width="3.140625" style="18" customWidth="1"/>
    <col min="3626" max="3626" width="3.28515625" style="18" customWidth="1"/>
    <col min="3627" max="3646" width="2.7109375" style="18" customWidth="1"/>
    <col min="3647" max="3840" width="2.7109375" style="18"/>
    <col min="3841" max="3873" width="2.7109375" style="18" customWidth="1"/>
    <col min="3874" max="3874" width="2.85546875" style="18" customWidth="1"/>
    <col min="3875" max="3880" width="2.7109375" style="18" customWidth="1"/>
    <col min="3881" max="3881" width="3.140625" style="18" customWidth="1"/>
    <col min="3882" max="3882" width="3.28515625" style="18" customWidth="1"/>
    <col min="3883" max="3902" width="2.7109375" style="18" customWidth="1"/>
    <col min="3903" max="4096" width="2.7109375" style="18"/>
    <col min="4097" max="4129" width="2.7109375" style="18" customWidth="1"/>
    <col min="4130" max="4130" width="2.85546875" style="18" customWidth="1"/>
    <col min="4131" max="4136" width="2.7109375" style="18" customWidth="1"/>
    <col min="4137" max="4137" width="3.140625" style="18" customWidth="1"/>
    <col min="4138" max="4138" width="3.28515625" style="18" customWidth="1"/>
    <col min="4139" max="4158" width="2.7109375" style="18" customWidth="1"/>
    <col min="4159" max="4352" width="2.7109375" style="18"/>
    <col min="4353" max="4385" width="2.7109375" style="18" customWidth="1"/>
    <col min="4386" max="4386" width="2.85546875" style="18" customWidth="1"/>
    <col min="4387" max="4392" width="2.7109375" style="18" customWidth="1"/>
    <col min="4393" max="4393" width="3.140625" style="18" customWidth="1"/>
    <col min="4394" max="4394" width="3.28515625" style="18" customWidth="1"/>
    <col min="4395" max="4414" width="2.7109375" style="18" customWidth="1"/>
    <col min="4415" max="4608" width="2.7109375" style="18"/>
    <col min="4609" max="4641" width="2.7109375" style="18" customWidth="1"/>
    <col min="4642" max="4642" width="2.85546875" style="18" customWidth="1"/>
    <col min="4643" max="4648" width="2.7109375" style="18" customWidth="1"/>
    <col min="4649" max="4649" width="3.140625" style="18" customWidth="1"/>
    <col min="4650" max="4650" width="3.28515625" style="18" customWidth="1"/>
    <col min="4651" max="4670" width="2.7109375" style="18" customWidth="1"/>
    <col min="4671" max="4864" width="2.7109375" style="18"/>
    <col min="4865" max="4897" width="2.7109375" style="18" customWidth="1"/>
    <col min="4898" max="4898" width="2.85546875" style="18" customWidth="1"/>
    <col min="4899" max="4904" width="2.7109375" style="18" customWidth="1"/>
    <col min="4905" max="4905" width="3.140625" style="18" customWidth="1"/>
    <col min="4906" max="4906" width="3.28515625" style="18" customWidth="1"/>
    <col min="4907" max="4926" width="2.7109375" style="18" customWidth="1"/>
    <col min="4927" max="5120" width="2.7109375" style="18"/>
    <col min="5121" max="5153" width="2.7109375" style="18" customWidth="1"/>
    <col min="5154" max="5154" width="2.85546875" style="18" customWidth="1"/>
    <col min="5155" max="5160" width="2.7109375" style="18" customWidth="1"/>
    <col min="5161" max="5161" width="3.140625" style="18" customWidth="1"/>
    <col min="5162" max="5162" width="3.28515625" style="18" customWidth="1"/>
    <col min="5163" max="5182" width="2.7109375" style="18" customWidth="1"/>
    <col min="5183" max="5376" width="2.7109375" style="18"/>
    <col min="5377" max="5409" width="2.7109375" style="18" customWidth="1"/>
    <col min="5410" max="5410" width="2.85546875" style="18" customWidth="1"/>
    <col min="5411" max="5416" width="2.7109375" style="18" customWidth="1"/>
    <col min="5417" max="5417" width="3.140625" style="18" customWidth="1"/>
    <col min="5418" max="5418" width="3.28515625" style="18" customWidth="1"/>
    <col min="5419" max="5438" width="2.7109375" style="18" customWidth="1"/>
    <col min="5439" max="5632" width="2.7109375" style="18"/>
    <col min="5633" max="5665" width="2.7109375" style="18" customWidth="1"/>
    <col min="5666" max="5666" width="2.85546875" style="18" customWidth="1"/>
    <col min="5667" max="5672" width="2.7109375" style="18" customWidth="1"/>
    <col min="5673" max="5673" width="3.140625" style="18" customWidth="1"/>
    <col min="5674" max="5674" width="3.28515625" style="18" customWidth="1"/>
    <col min="5675" max="5694" width="2.7109375" style="18" customWidth="1"/>
    <col min="5695" max="5888" width="2.7109375" style="18"/>
    <col min="5889" max="5921" width="2.7109375" style="18" customWidth="1"/>
    <col min="5922" max="5922" width="2.85546875" style="18" customWidth="1"/>
    <col min="5923" max="5928" width="2.7109375" style="18" customWidth="1"/>
    <col min="5929" max="5929" width="3.140625" style="18" customWidth="1"/>
    <col min="5930" max="5930" width="3.28515625" style="18" customWidth="1"/>
    <col min="5931" max="5950" width="2.7109375" style="18" customWidth="1"/>
    <col min="5951" max="6144" width="2.7109375" style="18"/>
    <col min="6145" max="6177" width="2.7109375" style="18" customWidth="1"/>
    <col min="6178" max="6178" width="2.85546875" style="18" customWidth="1"/>
    <col min="6179" max="6184" width="2.7109375" style="18" customWidth="1"/>
    <col min="6185" max="6185" width="3.140625" style="18" customWidth="1"/>
    <col min="6186" max="6186" width="3.28515625" style="18" customWidth="1"/>
    <col min="6187" max="6206" width="2.7109375" style="18" customWidth="1"/>
    <col min="6207" max="6400" width="2.7109375" style="18"/>
    <col min="6401" max="6433" width="2.7109375" style="18" customWidth="1"/>
    <col min="6434" max="6434" width="2.85546875" style="18" customWidth="1"/>
    <col min="6435" max="6440" width="2.7109375" style="18" customWidth="1"/>
    <col min="6441" max="6441" width="3.140625" style="18" customWidth="1"/>
    <col min="6442" max="6442" width="3.28515625" style="18" customWidth="1"/>
    <col min="6443" max="6462" width="2.7109375" style="18" customWidth="1"/>
    <col min="6463" max="6656" width="2.7109375" style="18"/>
    <col min="6657" max="6689" width="2.7109375" style="18" customWidth="1"/>
    <col min="6690" max="6690" width="2.85546875" style="18" customWidth="1"/>
    <col min="6691" max="6696" width="2.7109375" style="18" customWidth="1"/>
    <col min="6697" max="6697" width="3.140625" style="18" customWidth="1"/>
    <col min="6698" max="6698" width="3.28515625" style="18" customWidth="1"/>
    <col min="6699" max="6718" width="2.7109375" style="18" customWidth="1"/>
    <col min="6719" max="6912" width="2.7109375" style="18"/>
    <col min="6913" max="6945" width="2.7109375" style="18" customWidth="1"/>
    <col min="6946" max="6946" width="2.85546875" style="18" customWidth="1"/>
    <col min="6947" max="6952" width="2.7109375" style="18" customWidth="1"/>
    <col min="6953" max="6953" width="3.140625" style="18" customWidth="1"/>
    <col min="6954" max="6954" width="3.28515625" style="18" customWidth="1"/>
    <col min="6955" max="6974" width="2.7109375" style="18" customWidth="1"/>
    <col min="6975" max="7168" width="2.7109375" style="18"/>
    <col min="7169" max="7201" width="2.7109375" style="18" customWidth="1"/>
    <col min="7202" max="7202" width="2.85546875" style="18" customWidth="1"/>
    <col min="7203" max="7208" width="2.7109375" style="18" customWidth="1"/>
    <col min="7209" max="7209" width="3.140625" style="18" customWidth="1"/>
    <col min="7210" max="7210" width="3.28515625" style="18" customWidth="1"/>
    <col min="7211" max="7230" width="2.7109375" style="18" customWidth="1"/>
    <col min="7231" max="7424" width="2.7109375" style="18"/>
    <col min="7425" max="7457" width="2.7109375" style="18" customWidth="1"/>
    <col min="7458" max="7458" width="2.85546875" style="18" customWidth="1"/>
    <col min="7459" max="7464" width="2.7109375" style="18" customWidth="1"/>
    <col min="7465" max="7465" width="3.140625" style="18" customWidth="1"/>
    <col min="7466" max="7466" width="3.28515625" style="18" customWidth="1"/>
    <col min="7467" max="7486" width="2.7109375" style="18" customWidth="1"/>
    <col min="7487" max="7680" width="2.7109375" style="18"/>
    <col min="7681" max="7713" width="2.7109375" style="18" customWidth="1"/>
    <col min="7714" max="7714" width="2.85546875" style="18" customWidth="1"/>
    <col min="7715" max="7720" width="2.7109375" style="18" customWidth="1"/>
    <col min="7721" max="7721" width="3.140625" style="18" customWidth="1"/>
    <col min="7722" max="7722" width="3.28515625" style="18" customWidth="1"/>
    <col min="7723" max="7742" width="2.7109375" style="18" customWidth="1"/>
    <col min="7743" max="7936" width="2.7109375" style="18"/>
    <col min="7937" max="7969" width="2.7109375" style="18" customWidth="1"/>
    <col min="7970" max="7970" width="2.85546875" style="18" customWidth="1"/>
    <col min="7971" max="7976" width="2.7109375" style="18" customWidth="1"/>
    <col min="7977" max="7977" width="3.140625" style="18" customWidth="1"/>
    <col min="7978" max="7978" width="3.28515625" style="18" customWidth="1"/>
    <col min="7979" max="7998" width="2.7109375" style="18" customWidth="1"/>
    <col min="7999" max="8192" width="2.7109375" style="18"/>
    <col min="8193" max="8225" width="2.7109375" style="18" customWidth="1"/>
    <col min="8226" max="8226" width="2.85546875" style="18" customWidth="1"/>
    <col min="8227" max="8232" width="2.7109375" style="18" customWidth="1"/>
    <col min="8233" max="8233" width="3.140625" style="18" customWidth="1"/>
    <col min="8234" max="8234" width="3.28515625" style="18" customWidth="1"/>
    <col min="8235" max="8254" width="2.7109375" style="18" customWidth="1"/>
    <col min="8255" max="8448" width="2.7109375" style="18"/>
    <col min="8449" max="8481" width="2.7109375" style="18" customWidth="1"/>
    <col min="8482" max="8482" width="2.85546875" style="18" customWidth="1"/>
    <col min="8483" max="8488" width="2.7109375" style="18" customWidth="1"/>
    <col min="8489" max="8489" width="3.140625" style="18" customWidth="1"/>
    <col min="8490" max="8490" width="3.28515625" style="18" customWidth="1"/>
    <col min="8491" max="8510" width="2.7109375" style="18" customWidth="1"/>
    <col min="8511" max="8704" width="2.7109375" style="18"/>
    <col min="8705" max="8737" width="2.7109375" style="18" customWidth="1"/>
    <col min="8738" max="8738" width="2.85546875" style="18" customWidth="1"/>
    <col min="8739" max="8744" width="2.7109375" style="18" customWidth="1"/>
    <col min="8745" max="8745" width="3.140625" style="18" customWidth="1"/>
    <col min="8746" max="8746" width="3.28515625" style="18" customWidth="1"/>
    <col min="8747" max="8766" width="2.7109375" style="18" customWidth="1"/>
    <col min="8767" max="8960" width="2.7109375" style="18"/>
    <col min="8961" max="8993" width="2.7109375" style="18" customWidth="1"/>
    <col min="8994" max="8994" width="2.85546875" style="18" customWidth="1"/>
    <col min="8995" max="9000" width="2.7109375" style="18" customWidth="1"/>
    <col min="9001" max="9001" width="3.140625" style="18" customWidth="1"/>
    <col min="9002" max="9002" width="3.28515625" style="18" customWidth="1"/>
    <col min="9003" max="9022" width="2.7109375" style="18" customWidth="1"/>
    <col min="9023" max="9216" width="2.7109375" style="18"/>
    <col min="9217" max="9249" width="2.7109375" style="18" customWidth="1"/>
    <col min="9250" max="9250" width="2.85546875" style="18" customWidth="1"/>
    <col min="9251" max="9256" width="2.7109375" style="18" customWidth="1"/>
    <col min="9257" max="9257" width="3.140625" style="18" customWidth="1"/>
    <col min="9258" max="9258" width="3.28515625" style="18" customWidth="1"/>
    <col min="9259" max="9278" width="2.7109375" style="18" customWidth="1"/>
    <col min="9279" max="9472" width="2.7109375" style="18"/>
    <col min="9473" max="9505" width="2.7109375" style="18" customWidth="1"/>
    <col min="9506" max="9506" width="2.85546875" style="18" customWidth="1"/>
    <col min="9507" max="9512" width="2.7109375" style="18" customWidth="1"/>
    <col min="9513" max="9513" width="3.140625" style="18" customWidth="1"/>
    <col min="9514" max="9514" width="3.28515625" style="18" customWidth="1"/>
    <col min="9515" max="9534" width="2.7109375" style="18" customWidth="1"/>
    <col min="9535" max="9728" width="2.7109375" style="18"/>
    <col min="9729" max="9761" width="2.7109375" style="18" customWidth="1"/>
    <col min="9762" max="9762" width="2.85546875" style="18" customWidth="1"/>
    <col min="9763" max="9768" width="2.7109375" style="18" customWidth="1"/>
    <col min="9769" max="9769" width="3.140625" style="18" customWidth="1"/>
    <col min="9770" max="9770" width="3.28515625" style="18" customWidth="1"/>
    <col min="9771" max="9790" width="2.7109375" style="18" customWidth="1"/>
    <col min="9791" max="9984" width="2.7109375" style="18"/>
    <col min="9985" max="10017" width="2.7109375" style="18" customWidth="1"/>
    <col min="10018" max="10018" width="2.85546875" style="18" customWidth="1"/>
    <col min="10019" max="10024" width="2.7109375" style="18" customWidth="1"/>
    <col min="10025" max="10025" width="3.140625" style="18" customWidth="1"/>
    <col min="10026" max="10026" width="3.28515625" style="18" customWidth="1"/>
    <col min="10027" max="10046" width="2.7109375" style="18" customWidth="1"/>
    <col min="10047" max="10240" width="2.7109375" style="18"/>
    <col min="10241" max="10273" width="2.7109375" style="18" customWidth="1"/>
    <col min="10274" max="10274" width="2.85546875" style="18" customWidth="1"/>
    <col min="10275" max="10280" width="2.7109375" style="18" customWidth="1"/>
    <col min="10281" max="10281" width="3.140625" style="18" customWidth="1"/>
    <col min="10282" max="10282" width="3.28515625" style="18" customWidth="1"/>
    <col min="10283" max="10302" width="2.7109375" style="18" customWidth="1"/>
    <col min="10303" max="10496" width="2.7109375" style="18"/>
    <col min="10497" max="10529" width="2.7109375" style="18" customWidth="1"/>
    <col min="10530" max="10530" width="2.85546875" style="18" customWidth="1"/>
    <col min="10531" max="10536" width="2.7109375" style="18" customWidth="1"/>
    <col min="10537" max="10537" width="3.140625" style="18" customWidth="1"/>
    <col min="10538" max="10538" width="3.28515625" style="18" customWidth="1"/>
    <col min="10539" max="10558" width="2.7109375" style="18" customWidth="1"/>
    <col min="10559" max="10752" width="2.7109375" style="18"/>
    <col min="10753" max="10785" width="2.7109375" style="18" customWidth="1"/>
    <col min="10786" max="10786" width="2.85546875" style="18" customWidth="1"/>
    <col min="10787" max="10792" width="2.7109375" style="18" customWidth="1"/>
    <col min="10793" max="10793" width="3.140625" style="18" customWidth="1"/>
    <col min="10794" max="10794" width="3.28515625" style="18" customWidth="1"/>
    <col min="10795" max="10814" width="2.7109375" style="18" customWidth="1"/>
    <col min="10815" max="11008" width="2.7109375" style="18"/>
    <col min="11009" max="11041" width="2.7109375" style="18" customWidth="1"/>
    <col min="11042" max="11042" width="2.85546875" style="18" customWidth="1"/>
    <col min="11043" max="11048" width="2.7109375" style="18" customWidth="1"/>
    <col min="11049" max="11049" width="3.140625" style="18" customWidth="1"/>
    <col min="11050" max="11050" width="3.28515625" style="18" customWidth="1"/>
    <col min="11051" max="11070" width="2.7109375" style="18" customWidth="1"/>
    <col min="11071" max="11264" width="2.7109375" style="18"/>
    <col min="11265" max="11297" width="2.7109375" style="18" customWidth="1"/>
    <col min="11298" max="11298" width="2.85546875" style="18" customWidth="1"/>
    <col min="11299" max="11304" width="2.7109375" style="18" customWidth="1"/>
    <col min="11305" max="11305" width="3.140625" style="18" customWidth="1"/>
    <col min="11306" max="11306" width="3.28515625" style="18" customWidth="1"/>
    <col min="11307" max="11326" width="2.7109375" style="18" customWidth="1"/>
    <col min="11327" max="11520" width="2.7109375" style="18"/>
    <col min="11521" max="11553" width="2.7109375" style="18" customWidth="1"/>
    <col min="11554" max="11554" width="2.85546875" style="18" customWidth="1"/>
    <col min="11555" max="11560" width="2.7109375" style="18" customWidth="1"/>
    <col min="11561" max="11561" width="3.140625" style="18" customWidth="1"/>
    <col min="11562" max="11562" width="3.28515625" style="18" customWidth="1"/>
    <col min="11563" max="11582" width="2.7109375" style="18" customWidth="1"/>
    <col min="11583" max="11776" width="2.7109375" style="18"/>
    <col min="11777" max="11809" width="2.7109375" style="18" customWidth="1"/>
    <col min="11810" max="11810" width="2.85546875" style="18" customWidth="1"/>
    <col min="11811" max="11816" width="2.7109375" style="18" customWidth="1"/>
    <col min="11817" max="11817" width="3.140625" style="18" customWidth="1"/>
    <col min="11818" max="11818" width="3.28515625" style="18" customWidth="1"/>
    <col min="11819" max="11838" width="2.7109375" style="18" customWidth="1"/>
    <col min="11839" max="12032" width="2.7109375" style="18"/>
    <col min="12033" max="12065" width="2.7109375" style="18" customWidth="1"/>
    <col min="12066" max="12066" width="2.85546875" style="18" customWidth="1"/>
    <col min="12067" max="12072" width="2.7109375" style="18" customWidth="1"/>
    <col min="12073" max="12073" width="3.140625" style="18" customWidth="1"/>
    <col min="12074" max="12074" width="3.28515625" style="18" customWidth="1"/>
    <col min="12075" max="12094" width="2.7109375" style="18" customWidth="1"/>
    <col min="12095" max="12288" width="2.7109375" style="18"/>
    <col min="12289" max="12321" width="2.7109375" style="18" customWidth="1"/>
    <col min="12322" max="12322" width="2.85546875" style="18" customWidth="1"/>
    <col min="12323" max="12328" width="2.7109375" style="18" customWidth="1"/>
    <col min="12329" max="12329" width="3.140625" style="18" customWidth="1"/>
    <col min="12330" max="12330" width="3.28515625" style="18" customWidth="1"/>
    <col min="12331" max="12350" width="2.7109375" style="18" customWidth="1"/>
    <col min="12351" max="12544" width="2.7109375" style="18"/>
    <col min="12545" max="12577" width="2.7109375" style="18" customWidth="1"/>
    <col min="12578" max="12578" width="2.85546875" style="18" customWidth="1"/>
    <col min="12579" max="12584" width="2.7109375" style="18" customWidth="1"/>
    <col min="12585" max="12585" width="3.140625" style="18" customWidth="1"/>
    <col min="12586" max="12586" width="3.28515625" style="18" customWidth="1"/>
    <col min="12587" max="12606" width="2.7109375" style="18" customWidth="1"/>
    <col min="12607" max="12800" width="2.7109375" style="18"/>
    <col min="12801" max="12833" width="2.7109375" style="18" customWidth="1"/>
    <col min="12834" max="12834" width="2.85546875" style="18" customWidth="1"/>
    <col min="12835" max="12840" width="2.7109375" style="18" customWidth="1"/>
    <col min="12841" max="12841" width="3.140625" style="18" customWidth="1"/>
    <col min="12842" max="12842" width="3.28515625" style="18" customWidth="1"/>
    <col min="12843" max="12862" width="2.7109375" style="18" customWidth="1"/>
    <col min="12863" max="13056" width="2.7109375" style="18"/>
    <col min="13057" max="13089" width="2.7109375" style="18" customWidth="1"/>
    <col min="13090" max="13090" width="2.85546875" style="18" customWidth="1"/>
    <col min="13091" max="13096" width="2.7109375" style="18" customWidth="1"/>
    <col min="13097" max="13097" width="3.140625" style="18" customWidth="1"/>
    <col min="13098" max="13098" width="3.28515625" style="18" customWidth="1"/>
    <col min="13099" max="13118" width="2.7109375" style="18" customWidth="1"/>
    <col min="13119" max="13312" width="2.7109375" style="18"/>
    <col min="13313" max="13345" width="2.7109375" style="18" customWidth="1"/>
    <col min="13346" max="13346" width="2.85546875" style="18" customWidth="1"/>
    <col min="13347" max="13352" width="2.7109375" style="18" customWidth="1"/>
    <col min="13353" max="13353" width="3.140625" style="18" customWidth="1"/>
    <col min="13354" max="13354" width="3.28515625" style="18" customWidth="1"/>
    <col min="13355" max="13374" width="2.7109375" style="18" customWidth="1"/>
    <col min="13375" max="13568" width="2.7109375" style="18"/>
    <col min="13569" max="13601" width="2.7109375" style="18" customWidth="1"/>
    <col min="13602" max="13602" width="2.85546875" style="18" customWidth="1"/>
    <col min="13603" max="13608" width="2.7109375" style="18" customWidth="1"/>
    <col min="13609" max="13609" width="3.140625" style="18" customWidth="1"/>
    <col min="13610" max="13610" width="3.28515625" style="18" customWidth="1"/>
    <col min="13611" max="13630" width="2.7109375" style="18" customWidth="1"/>
    <col min="13631" max="13824" width="2.7109375" style="18"/>
    <col min="13825" max="13857" width="2.7109375" style="18" customWidth="1"/>
    <col min="13858" max="13858" width="2.85546875" style="18" customWidth="1"/>
    <col min="13859" max="13864" width="2.7109375" style="18" customWidth="1"/>
    <col min="13865" max="13865" width="3.140625" style="18" customWidth="1"/>
    <col min="13866" max="13866" width="3.28515625" style="18" customWidth="1"/>
    <col min="13867" max="13886" width="2.7109375" style="18" customWidth="1"/>
    <col min="13887" max="14080" width="2.7109375" style="18"/>
    <col min="14081" max="14113" width="2.7109375" style="18" customWidth="1"/>
    <col min="14114" max="14114" width="2.85546875" style="18" customWidth="1"/>
    <col min="14115" max="14120" width="2.7109375" style="18" customWidth="1"/>
    <col min="14121" max="14121" width="3.140625" style="18" customWidth="1"/>
    <col min="14122" max="14122" width="3.28515625" style="18" customWidth="1"/>
    <col min="14123" max="14142" width="2.7109375" style="18" customWidth="1"/>
    <col min="14143" max="14336" width="2.7109375" style="18"/>
    <col min="14337" max="14369" width="2.7109375" style="18" customWidth="1"/>
    <col min="14370" max="14370" width="2.85546875" style="18" customWidth="1"/>
    <col min="14371" max="14376" width="2.7109375" style="18" customWidth="1"/>
    <col min="14377" max="14377" width="3.140625" style="18" customWidth="1"/>
    <col min="14378" max="14378" width="3.28515625" style="18" customWidth="1"/>
    <col min="14379" max="14398" width="2.7109375" style="18" customWidth="1"/>
    <col min="14399" max="14592" width="2.7109375" style="18"/>
    <col min="14593" max="14625" width="2.7109375" style="18" customWidth="1"/>
    <col min="14626" max="14626" width="2.85546875" style="18" customWidth="1"/>
    <col min="14627" max="14632" width="2.7109375" style="18" customWidth="1"/>
    <col min="14633" max="14633" width="3.140625" style="18" customWidth="1"/>
    <col min="14634" max="14634" width="3.28515625" style="18" customWidth="1"/>
    <col min="14635" max="14654" width="2.7109375" style="18" customWidth="1"/>
    <col min="14655" max="14848" width="2.7109375" style="18"/>
    <col min="14849" max="14881" width="2.7109375" style="18" customWidth="1"/>
    <col min="14882" max="14882" width="2.85546875" style="18" customWidth="1"/>
    <col min="14883" max="14888" width="2.7109375" style="18" customWidth="1"/>
    <col min="14889" max="14889" width="3.140625" style="18" customWidth="1"/>
    <col min="14890" max="14890" width="3.28515625" style="18" customWidth="1"/>
    <col min="14891" max="14910" width="2.7109375" style="18" customWidth="1"/>
    <col min="14911" max="15104" width="2.7109375" style="18"/>
    <col min="15105" max="15137" width="2.7109375" style="18" customWidth="1"/>
    <col min="15138" max="15138" width="2.85546875" style="18" customWidth="1"/>
    <col min="15139" max="15144" width="2.7109375" style="18" customWidth="1"/>
    <col min="15145" max="15145" width="3.140625" style="18" customWidth="1"/>
    <col min="15146" max="15146" width="3.28515625" style="18" customWidth="1"/>
    <col min="15147" max="15166" width="2.7109375" style="18" customWidth="1"/>
    <col min="15167" max="15360" width="2.7109375" style="18"/>
    <col min="15361" max="15393" width="2.7109375" style="18" customWidth="1"/>
    <col min="15394" max="15394" width="2.85546875" style="18" customWidth="1"/>
    <col min="15395" max="15400" width="2.7109375" style="18" customWidth="1"/>
    <col min="15401" max="15401" width="3.140625" style="18" customWidth="1"/>
    <col min="15402" max="15402" width="3.28515625" style="18" customWidth="1"/>
    <col min="15403" max="15422" width="2.7109375" style="18" customWidth="1"/>
    <col min="15423" max="15616" width="2.7109375" style="18"/>
    <col min="15617" max="15649" width="2.7109375" style="18" customWidth="1"/>
    <col min="15650" max="15650" width="2.85546875" style="18" customWidth="1"/>
    <col min="15651" max="15656" width="2.7109375" style="18" customWidth="1"/>
    <col min="15657" max="15657" width="3.140625" style="18" customWidth="1"/>
    <col min="15658" max="15658" width="3.28515625" style="18" customWidth="1"/>
    <col min="15659" max="15678" width="2.7109375" style="18" customWidth="1"/>
    <col min="15679" max="15872" width="2.7109375" style="18"/>
    <col min="15873" max="15905" width="2.7109375" style="18" customWidth="1"/>
    <col min="15906" max="15906" width="2.85546875" style="18" customWidth="1"/>
    <col min="15907" max="15912" width="2.7109375" style="18" customWidth="1"/>
    <col min="15913" max="15913" width="3.140625" style="18" customWidth="1"/>
    <col min="15914" max="15914" width="3.28515625" style="18" customWidth="1"/>
    <col min="15915" max="15934" width="2.7109375" style="18" customWidth="1"/>
    <col min="15935" max="16128" width="2.7109375" style="18"/>
    <col min="16129" max="16161" width="2.7109375" style="18" customWidth="1"/>
    <col min="16162" max="16162" width="2.85546875" style="18" customWidth="1"/>
    <col min="16163" max="16168" width="2.7109375" style="18" customWidth="1"/>
    <col min="16169" max="16169" width="3.140625" style="18" customWidth="1"/>
    <col min="16170" max="16170" width="3.28515625" style="18" customWidth="1"/>
    <col min="16171" max="16190" width="2.7109375" style="18" customWidth="1"/>
    <col min="16191" max="16384" width="2.7109375" style="18"/>
  </cols>
  <sheetData>
    <row r="1" spans="1:62" ht="28.5" customHeight="1" x14ac:dyDescent="0.25">
      <c r="A1" s="175" t="s">
        <v>221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2" s="15" customFormat="1" ht="12.75" customHeight="1" x14ac:dyDescent="0.25">
      <c r="A2" s="14" t="s">
        <v>27</v>
      </c>
      <c r="B2" s="14"/>
      <c r="C2" s="14"/>
      <c r="D2" s="14"/>
      <c r="I2" s="14"/>
      <c r="J2" s="14"/>
      <c r="K2" s="14"/>
      <c r="AC2" s="16"/>
      <c r="AD2" s="16"/>
      <c r="AO2" s="16"/>
      <c r="AP2" s="16"/>
      <c r="AQ2" s="16"/>
      <c r="AR2" s="16"/>
      <c r="BJ2" s="17"/>
    </row>
    <row r="3" spans="1:62" ht="12.75" customHeight="1" thickBot="1" x14ac:dyDescent="0.3"/>
    <row r="4" spans="1:62" s="22" customFormat="1" ht="12.75" customHeight="1" x14ac:dyDescent="0.2">
      <c r="A4" s="176" t="s">
        <v>28</v>
      </c>
      <c r="B4" s="200"/>
      <c r="C4" s="200"/>
      <c r="D4" s="200"/>
      <c r="E4" s="201"/>
      <c r="F4" s="202"/>
      <c r="G4" s="203"/>
      <c r="H4" s="203"/>
      <c r="I4" s="203"/>
      <c r="J4" s="203"/>
      <c r="K4" s="203"/>
      <c r="L4" s="203"/>
      <c r="M4" s="203"/>
      <c r="N4" s="203"/>
      <c r="O4" s="203"/>
      <c r="P4" s="203"/>
      <c r="Q4" s="203"/>
      <c r="R4" s="203"/>
      <c r="S4" s="204"/>
      <c r="T4" s="176" t="s">
        <v>29</v>
      </c>
      <c r="U4" s="205"/>
      <c r="V4" s="205"/>
      <c r="W4" s="206"/>
      <c r="X4" s="207"/>
      <c r="Y4" s="208"/>
      <c r="Z4" s="209"/>
      <c r="AA4" s="210"/>
      <c r="AB4" s="176" t="s">
        <v>30</v>
      </c>
      <c r="AC4" s="205"/>
      <c r="AD4" s="211"/>
      <c r="AE4" s="208"/>
      <c r="AF4" s="212"/>
      <c r="AG4" s="213"/>
      <c r="AH4" s="176" t="s">
        <v>31</v>
      </c>
      <c r="AI4" s="177"/>
      <c r="AJ4" s="178"/>
      <c r="AK4" s="179"/>
      <c r="AL4" s="180"/>
      <c r="AM4" s="181"/>
      <c r="AN4" s="182" t="s">
        <v>32</v>
      </c>
      <c r="AO4" s="183"/>
      <c r="AP4" s="183"/>
      <c r="AQ4" s="183"/>
      <c r="AR4" s="183"/>
      <c r="AS4" s="183"/>
      <c r="AT4" s="184"/>
      <c r="AU4" s="188" t="str">
        <f>IF(A12=0,"",SUM(M11:P30))</f>
        <v/>
      </c>
      <c r="AV4" s="189"/>
      <c r="AW4" s="189"/>
      <c r="AX4" s="189"/>
      <c r="AY4" s="189"/>
      <c r="AZ4" s="189"/>
      <c r="BA4" s="189"/>
      <c r="BB4" s="189"/>
      <c r="BC4" s="189"/>
      <c r="BD4" s="189"/>
      <c r="BE4" s="189"/>
      <c r="BF4" s="189"/>
      <c r="BG4" s="189"/>
      <c r="BH4" s="190"/>
      <c r="BI4" s="21"/>
    </row>
    <row r="5" spans="1:62" s="22" customFormat="1" ht="12.75" customHeight="1" x14ac:dyDescent="0.2">
      <c r="A5" s="191" t="s">
        <v>33</v>
      </c>
      <c r="B5" s="192"/>
      <c r="C5" s="192"/>
      <c r="D5" s="192"/>
      <c r="E5" s="193"/>
      <c r="F5" s="194"/>
      <c r="G5" s="195"/>
      <c r="H5" s="195"/>
      <c r="I5" s="195"/>
      <c r="J5" s="195"/>
      <c r="K5" s="195"/>
      <c r="L5" s="195"/>
      <c r="M5" s="195"/>
      <c r="N5" s="195"/>
      <c r="O5" s="195"/>
      <c r="P5" s="195"/>
      <c r="Q5" s="195"/>
      <c r="R5" s="195"/>
      <c r="S5" s="196"/>
      <c r="T5" s="434" t="s">
        <v>34</v>
      </c>
      <c r="U5" s="435"/>
      <c r="V5" s="435"/>
      <c r="W5" s="435"/>
      <c r="X5" s="436"/>
      <c r="Y5" s="440"/>
      <c r="Z5" s="441"/>
      <c r="AA5" s="441"/>
      <c r="AB5" s="441"/>
      <c r="AC5" s="441"/>
      <c r="AD5" s="441"/>
      <c r="AE5" s="441"/>
      <c r="AF5" s="441"/>
      <c r="AG5" s="441"/>
      <c r="AH5" s="441"/>
      <c r="AI5" s="441"/>
      <c r="AJ5" s="441"/>
      <c r="AK5" s="441"/>
      <c r="AL5" s="441"/>
      <c r="AM5" s="442"/>
      <c r="AN5" s="185"/>
      <c r="AO5" s="186"/>
      <c r="AP5" s="186"/>
      <c r="AQ5" s="186"/>
      <c r="AR5" s="186"/>
      <c r="AS5" s="186"/>
      <c r="AT5" s="187"/>
      <c r="AU5" s="197" t="str">
        <f>IF(A12=0,"",IF(AU4&gt;=46,"Extreme",IF(AU4&gt;=40,"Very High",IF(AU4&gt;=30,"High",IF(AU4&gt;=20,"Moderate",IF(AU4&gt;=10,"Low",IF(AU4&lt;10,"Very Low")))))))</f>
        <v/>
      </c>
      <c r="AV5" s="198"/>
      <c r="AW5" s="198"/>
      <c r="AX5" s="198"/>
      <c r="AY5" s="198"/>
      <c r="AZ5" s="198"/>
      <c r="BA5" s="198"/>
      <c r="BB5" s="198"/>
      <c r="BC5" s="198"/>
      <c r="BD5" s="198"/>
      <c r="BE5" s="198"/>
      <c r="BF5" s="198"/>
      <c r="BG5" s="198"/>
      <c r="BH5" s="199"/>
      <c r="BI5" s="21"/>
    </row>
    <row r="6" spans="1:62" s="22" customFormat="1" ht="12.75" customHeight="1" x14ac:dyDescent="0.2">
      <c r="A6" s="191" t="s">
        <v>35</v>
      </c>
      <c r="B6" s="192"/>
      <c r="C6" s="192"/>
      <c r="D6" s="192"/>
      <c r="E6" s="193"/>
      <c r="F6" s="194"/>
      <c r="G6" s="195"/>
      <c r="H6" s="195"/>
      <c r="I6" s="195"/>
      <c r="J6" s="195"/>
      <c r="K6" s="195"/>
      <c r="L6" s="195"/>
      <c r="M6" s="195"/>
      <c r="N6" s="195"/>
      <c r="O6" s="195"/>
      <c r="P6" s="195"/>
      <c r="Q6" s="195"/>
      <c r="R6" s="195"/>
      <c r="S6" s="196"/>
      <c r="T6" s="437" t="s">
        <v>126</v>
      </c>
      <c r="U6" s="438"/>
      <c r="V6" s="438"/>
      <c r="W6" s="438"/>
      <c r="X6" s="439"/>
      <c r="Y6" s="443"/>
      <c r="Z6" s="444"/>
      <c r="AA6" s="444"/>
      <c r="AB6" s="444"/>
      <c r="AC6" s="444"/>
      <c r="AD6" s="444"/>
      <c r="AE6" s="444"/>
      <c r="AF6" s="444"/>
      <c r="AG6" s="444"/>
      <c r="AH6" s="444"/>
      <c r="AI6" s="444"/>
      <c r="AJ6" s="444"/>
      <c r="AK6" s="444"/>
      <c r="AL6" s="444"/>
      <c r="AM6" s="445"/>
      <c r="AN6" s="235" t="s">
        <v>36</v>
      </c>
      <c r="AO6" s="236"/>
      <c r="AP6" s="237"/>
      <c r="AQ6" s="215" t="s">
        <v>37</v>
      </c>
      <c r="AR6" s="215"/>
      <c r="AS6" s="216"/>
      <c r="AT6" s="215" t="s">
        <v>38</v>
      </c>
      <c r="AU6" s="215"/>
      <c r="AV6" s="215"/>
      <c r="AW6" s="214" t="s">
        <v>39</v>
      </c>
      <c r="AX6" s="215"/>
      <c r="AY6" s="216"/>
      <c r="AZ6" s="215" t="s">
        <v>40</v>
      </c>
      <c r="BA6" s="215"/>
      <c r="BB6" s="215"/>
      <c r="BC6" s="214" t="s">
        <v>41</v>
      </c>
      <c r="BD6" s="215"/>
      <c r="BE6" s="216"/>
      <c r="BF6" s="215" t="s">
        <v>42</v>
      </c>
      <c r="BG6" s="215"/>
      <c r="BH6" s="217"/>
      <c r="BI6" s="21"/>
    </row>
    <row r="7" spans="1:62" s="22" customFormat="1" ht="12.75" customHeight="1" thickBot="1" x14ac:dyDescent="0.25">
      <c r="A7" s="218" t="s">
        <v>43</v>
      </c>
      <c r="B7" s="219"/>
      <c r="C7" s="219"/>
      <c r="D7" s="219"/>
      <c r="E7" s="220"/>
      <c r="F7" s="221"/>
      <c r="G7" s="222"/>
      <c r="H7" s="222"/>
      <c r="I7" s="222"/>
      <c r="J7" s="222"/>
      <c r="K7" s="222"/>
      <c r="L7" s="222"/>
      <c r="M7" s="222"/>
      <c r="N7" s="222"/>
      <c r="O7" s="222"/>
      <c r="P7" s="222"/>
      <c r="Q7" s="222"/>
      <c r="R7" s="222"/>
      <c r="S7" s="223"/>
      <c r="T7" s="224"/>
      <c r="U7" s="225"/>
      <c r="V7" s="225"/>
      <c r="W7" s="225"/>
      <c r="X7" s="226"/>
      <c r="Y7" s="227"/>
      <c r="Z7" s="228"/>
      <c r="AA7" s="228"/>
      <c r="AB7" s="228"/>
      <c r="AC7" s="228"/>
      <c r="AD7" s="228"/>
      <c r="AE7" s="228"/>
      <c r="AF7" s="228"/>
      <c r="AG7" s="228"/>
      <c r="AH7" s="228"/>
      <c r="AI7" s="228"/>
      <c r="AJ7" s="228"/>
      <c r="AK7" s="228"/>
      <c r="AL7" s="228"/>
      <c r="AM7" s="229"/>
      <c r="AN7" s="238"/>
      <c r="AO7" s="239"/>
      <c r="AP7" s="240"/>
      <c r="AQ7" s="230" t="s">
        <v>44</v>
      </c>
      <c r="AR7" s="230"/>
      <c r="AS7" s="231"/>
      <c r="AT7" s="230" t="s">
        <v>45</v>
      </c>
      <c r="AU7" s="230"/>
      <c r="AV7" s="230"/>
      <c r="AW7" s="232" t="s">
        <v>46</v>
      </c>
      <c r="AX7" s="233"/>
      <c r="AY7" s="234"/>
      <c r="AZ7" s="233" t="s">
        <v>47</v>
      </c>
      <c r="BA7" s="233"/>
      <c r="BB7" s="233"/>
      <c r="BC7" s="232" t="s">
        <v>48</v>
      </c>
      <c r="BD7" s="233"/>
      <c r="BE7" s="234"/>
      <c r="BF7" s="233" t="s">
        <v>49</v>
      </c>
      <c r="BG7" s="233"/>
      <c r="BH7" s="241"/>
      <c r="BI7" s="21"/>
    </row>
    <row r="8" spans="1:62" ht="12.75" customHeight="1" thickBot="1" x14ac:dyDescent="0.3">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3">
      <c r="A9" s="242" t="s">
        <v>50</v>
      </c>
      <c r="B9" s="243"/>
      <c r="C9" s="243"/>
      <c r="D9" s="243"/>
      <c r="E9" s="244"/>
      <c r="F9" s="244"/>
      <c r="G9" s="244"/>
      <c r="H9" s="244"/>
      <c r="I9" s="244"/>
      <c r="J9" s="244"/>
      <c r="K9" s="244"/>
      <c r="L9" s="244"/>
      <c r="M9" s="244"/>
      <c r="N9" s="244"/>
      <c r="O9" s="244"/>
      <c r="P9" s="244"/>
      <c r="Q9" s="244"/>
      <c r="R9" s="244"/>
      <c r="S9" s="244"/>
      <c r="T9" s="244"/>
      <c r="U9" s="244"/>
      <c r="V9" s="244"/>
      <c r="W9" s="244"/>
      <c r="X9" s="244"/>
      <c r="Y9" s="244"/>
      <c r="Z9" s="244"/>
      <c r="AA9" s="244"/>
      <c r="AB9" s="245"/>
      <c r="AC9" s="24"/>
      <c r="AD9" s="24"/>
      <c r="AE9" s="246" t="s">
        <v>50</v>
      </c>
      <c r="AF9" s="248" t="s">
        <v>51</v>
      </c>
      <c r="AG9" s="248"/>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50"/>
    </row>
    <row r="10" spans="1:62" ht="12.75" customHeight="1" thickTop="1" x14ac:dyDescent="0.25">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47"/>
      <c r="AF10" s="30"/>
      <c r="AG10" s="31"/>
      <c r="AH10" s="31"/>
      <c r="AI10" s="31"/>
      <c r="AJ10" s="31"/>
      <c r="AK10" s="31"/>
      <c r="AL10" s="32"/>
      <c r="AM10" s="32"/>
      <c r="AN10" s="32"/>
      <c r="AO10" s="32"/>
      <c r="AP10" s="33"/>
      <c r="AQ10" s="251" t="s">
        <v>37</v>
      </c>
      <c r="AR10" s="252"/>
      <c r="AS10" s="253"/>
      <c r="AT10" s="251" t="s">
        <v>38</v>
      </c>
      <c r="AU10" s="252"/>
      <c r="AV10" s="253"/>
      <c r="AW10" s="251" t="s">
        <v>39</v>
      </c>
      <c r="AX10" s="252"/>
      <c r="AY10" s="253"/>
      <c r="AZ10" s="251" t="s">
        <v>40</v>
      </c>
      <c r="BA10" s="252"/>
      <c r="BB10" s="253"/>
      <c r="BC10" s="257" t="s">
        <v>41</v>
      </c>
      <c r="BD10" s="258"/>
      <c r="BE10" s="259"/>
      <c r="BF10" s="251" t="s">
        <v>42</v>
      </c>
      <c r="BG10" s="252"/>
      <c r="BH10" s="280"/>
      <c r="BJ10" s="18"/>
    </row>
    <row r="11" spans="1:62" ht="12.75" customHeight="1" x14ac:dyDescent="0.25">
      <c r="A11" s="282" t="s">
        <v>53</v>
      </c>
      <c r="B11" s="283"/>
      <c r="C11" s="283"/>
      <c r="D11" s="283"/>
      <c r="E11" s="284"/>
      <c r="F11" s="285" t="s">
        <v>54</v>
      </c>
      <c r="G11" s="283"/>
      <c r="H11" s="283"/>
      <c r="I11" s="286"/>
      <c r="J11" s="285" t="s">
        <v>55</v>
      </c>
      <c r="K11" s="287"/>
      <c r="L11" s="288"/>
      <c r="M11" s="285" t="s">
        <v>56</v>
      </c>
      <c r="N11" s="283"/>
      <c r="O11" s="283"/>
      <c r="P11" s="284"/>
      <c r="Q11" s="289" t="s">
        <v>57</v>
      </c>
      <c r="R11" s="290"/>
      <c r="S11" s="290"/>
      <c r="T11" s="290"/>
      <c r="U11" s="290"/>
      <c r="V11" s="291"/>
      <c r="W11" s="285" t="s">
        <v>58</v>
      </c>
      <c r="X11" s="287"/>
      <c r="Y11" s="287"/>
      <c r="Z11" s="287"/>
      <c r="AA11" s="287"/>
      <c r="AB11" s="292"/>
      <c r="AC11" s="34"/>
      <c r="AD11" s="34"/>
      <c r="AE11" s="247"/>
      <c r="AF11" s="35"/>
      <c r="AG11" s="36"/>
      <c r="AH11" s="36"/>
      <c r="AI11" s="36"/>
      <c r="AJ11" s="36"/>
      <c r="AK11" s="36"/>
      <c r="AL11" s="36"/>
      <c r="AM11" s="36"/>
      <c r="AN11" s="36"/>
      <c r="AO11" s="36"/>
      <c r="AP11" s="37"/>
      <c r="AQ11" s="254"/>
      <c r="AR11" s="255"/>
      <c r="AS11" s="256"/>
      <c r="AT11" s="254"/>
      <c r="AU11" s="255"/>
      <c r="AV11" s="256"/>
      <c r="AW11" s="254"/>
      <c r="AX11" s="255"/>
      <c r="AY11" s="256"/>
      <c r="AZ11" s="254"/>
      <c r="BA11" s="255"/>
      <c r="BB11" s="256"/>
      <c r="BC11" s="260"/>
      <c r="BD11" s="261"/>
      <c r="BE11" s="262"/>
      <c r="BF11" s="254"/>
      <c r="BG11" s="255"/>
      <c r="BH11" s="281"/>
      <c r="BJ11" s="18"/>
    </row>
    <row r="12" spans="1:62" ht="12.75" customHeight="1" thickBot="1" x14ac:dyDescent="0.25">
      <c r="A12" s="263"/>
      <c r="B12" s="264"/>
      <c r="C12" s="264"/>
      <c r="D12" s="264"/>
      <c r="E12" s="265"/>
      <c r="F12" s="266"/>
      <c r="G12" s="264"/>
      <c r="H12" s="264"/>
      <c r="I12" s="267"/>
      <c r="J12" s="268" t="str">
        <f>IF(A12=0,"",A12/F12)</f>
        <v/>
      </c>
      <c r="K12" s="269"/>
      <c r="L12" s="270"/>
      <c r="M12" s="268" t="str">
        <f>IF(A12=0,"",IF(J12&gt;2.8,10,IF(J12&gt;2.099,(J12-2.1)/0.7+8,IF(J12&gt;1.599,(J12-1.6)/0.4*1.9+6,IF(J12&gt;1.199,(J12-1.2)/0.3*1.9+4,IF(J12&gt;1.099,(J12-1.1)/0.09*1.9+2,IF(J12&gt;0.99,(J12-1)/0.1*0.9+1,0)))))))</f>
        <v/>
      </c>
      <c r="N12" s="271"/>
      <c r="O12" s="271"/>
      <c r="P12" s="272"/>
      <c r="Q12" s="273" t="str">
        <f>IF(A12=0,"",IF(M12&lt;2,"Very Low",IF(M12&lt;4,"Low",IF(M12&lt;6,"Moderate",IF(M12&lt;8,"High",IF(M12&lt;10,"Very High",IF(M12&gt;=10,"Extreme")))))))</f>
        <v/>
      </c>
      <c r="R12" s="274"/>
      <c r="S12" s="274"/>
      <c r="T12" s="274"/>
      <c r="U12" s="275"/>
      <c r="V12" s="276"/>
      <c r="W12" s="277"/>
      <c r="X12" s="278"/>
      <c r="Y12" s="278"/>
      <c r="Z12" s="278"/>
      <c r="AA12" s="278"/>
      <c r="AB12" s="279"/>
      <c r="AC12" s="38"/>
      <c r="AD12" s="38"/>
      <c r="AE12" s="247"/>
      <c r="AF12" s="301" t="s">
        <v>59</v>
      </c>
      <c r="AG12" s="302"/>
      <c r="AH12" s="302"/>
      <c r="AI12" s="302"/>
      <c r="AJ12" s="302"/>
      <c r="AK12" s="302"/>
      <c r="AL12" s="302"/>
      <c r="AM12" s="302"/>
      <c r="AN12" s="294" t="s">
        <v>55</v>
      </c>
      <c r="AO12" s="294"/>
      <c r="AP12" s="295"/>
      <c r="AQ12" s="293" t="s">
        <v>60</v>
      </c>
      <c r="AR12" s="294"/>
      <c r="AS12" s="295"/>
      <c r="AT12" s="293" t="s">
        <v>61</v>
      </c>
      <c r="AU12" s="294"/>
      <c r="AV12" s="295"/>
      <c r="AW12" s="293" t="s">
        <v>62</v>
      </c>
      <c r="AX12" s="294"/>
      <c r="AY12" s="295"/>
      <c r="AZ12" s="293" t="s">
        <v>63</v>
      </c>
      <c r="BA12" s="294"/>
      <c r="BB12" s="295"/>
      <c r="BC12" s="293" t="s">
        <v>64</v>
      </c>
      <c r="BD12" s="294"/>
      <c r="BE12" s="295"/>
      <c r="BF12" s="293" t="s">
        <v>65</v>
      </c>
      <c r="BG12" s="294"/>
      <c r="BH12" s="296"/>
      <c r="BJ12" s="18"/>
    </row>
    <row r="13" spans="1:62" ht="12.75" customHeight="1" x14ac:dyDescent="0.25">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47"/>
      <c r="AF13" s="303"/>
      <c r="AG13" s="304"/>
      <c r="AH13" s="304"/>
      <c r="AI13" s="304"/>
      <c r="AJ13" s="304"/>
      <c r="AK13" s="304"/>
      <c r="AL13" s="304"/>
      <c r="AM13" s="304"/>
      <c r="AN13" s="297" t="s">
        <v>56</v>
      </c>
      <c r="AO13" s="297"/>
      <c r="AP13" s="298"/>
      <c r="AQ13" s="299" t="s">
        <v>67</v>
      </c>
      <c r="AR13" s="297"/>
      <c r="AS13" s="298"/>
      <c r="AT13" s="299" t="s">
        <v>68</v>
      </c>
      <c r="AU13" s="297"/>
      <c r="AV13" s="298"/>
      <c r="AW13" s="299" t="s">
        <v>69</v>
      </c>
      <c r="AX13" s="297"/>
      <c r="AY13" s="298"/>
      <c r="AZ13" s="299" t="s">
        <v>70</v>
      </c>
      <c r="BA13" s="297"/>
      <c r="BB13" s="298"/>
      <c r="BC13" s="299" t="s">
        <v>71</v>
      </c>
      <c r="BD13" s="297"/>
      <c r="BE13" s="298"/>
      <c r="BF13" s="299">
        <v>10</v>
      </c>
      <c r="BG13" s="297"/>
      <c r="BH13" s="300"/>
      <c r="BJ13" s="18"/>
    </row>
    <row r="14" spans="1:62" ht="12.75" customHeight="1" x14ac:dyDescent="0.25">
      <c r="A14" s="282" t="s">
        <v>72</v>
      </c>
      <c r="B14" s="283"/>
      <c r="C14" s="283"/>
      <c r="D14" s="283"/>
      <c r="E14" s="284"/>
      <c r="F14" s="285" t="s">
        <v>53</v>
      </c>
      <c r="G14" s="283"/>
      <c r="H14" s="283"/>
      <c r="I14" s="286"/>
      <c r="J14" s="285" t="s">
        <v>55</v>
      </c>
      <c r="K14" s="287"/>
      <c r="L14" s="288"/>
      <c r="M14" s="285" t="s">
        <v>56</v>
      </c>
      <c r="N14" s="283"/>
      <c r="O14" s="283"/>
      <c r="P14" s="316"/>
      <c r="Q14" s="289" t="s">
        <v>57</v>
      </c>
      <c r="R14" s="290"/>
      <c r="S14" s="290"/>
      <c r="T14" s="290"/>
      <c r="U14" s="290"/>
      <c r="V14" s="317"/>
      <c r="W14" s="285" t="s">
        <v>58</v>
      </c>
      <c r="X14" s="287"/>
      <c r="Y14" s="287"/>
      <c r="Z14" s="287"/>
      <c r="AA14" s="287"/>
      <c r="AB14" s="292"/>
      <c r="AC14" s="34"/>
      <c r="AD14" s="34"/>
      <c r="AE14" s="247"/>
      <c r="AF14" s="301" t="s">
        <v>73</v>
      </c>
      <c r="AG14" s="302"/>
      <c r="AH14" s="302"/>
      <c r="AI14" s="302"/>
      <c r="AJ14" s="302"/>
      <c r="AK14" s="302"/>
      <c r="AL14" s="302"/>
      <c r="AM14" s="302"/>
      <c r="AN14" s="294" t="s">
        <v>55</v>
      </c>
      <c r="AO14" s="294"/>
      <c r="AP14" s="295"/>
      <c r="AQ14" s="293" t="s">
        <v>74</v>
      </c>
      <c r="AR14" s="294"/>
      <c r="AS14" s="295"/>
      <c r="AT14" s="293" t="s">
        <v>75</v>
      </c>
      <c r="AU14" s="294"/>
      <c r="AV14" s="295"/>
      <c r="AW14" s="293" t="s">
        <v>76</v>
      </c>
      <c r="AX14" s="294"/>
      <c r="AY14" s="295"/>
      <c r="AZ14" s="293" t="s">
        <v>77</v>
      </c>
      <c r="BA14" s="294"/>
      <c r="BB14" s="295"/>
      <c r="BC14" s="293" t="s">
        <v>78</v>
      </c>
      <c r="BD14" s="294"/>
      <c r="BE14" s="295"/>
      <c r="BF14" s="293" t="s">
        <v>79</v>
      </c>
      <c r="BG14" s="294"/>
      <c r="BH14" s="296"/>
      <c r="BJ14" s="18"/>
    </row>
    <row r="15" spans="1:62" ht="12.75" customHeight="1" thickBot="1" x14ac:dyDescent="0.25">
      <c r="A15" s="263"/>
      <c r="B15" s="264"/>
      <c r="C15" s="264"/>
      <c r="D15" s="264"/>
      <c r="E15" s="265"/>
      <c r="F15" s="268" t="str">
        <f>IF(A12=0,"",A12)</f>
        <v/>
      </c>
      <c r="G15" s="271"/>
      <c r="H15" s="271"/>
      <c r="I15" s="305"/>
      <c r="J15" s="268" t="str">
        <f>IF(A15=0,"",A15/F15)</f>
        <v/>
      </c>
      <c r="K15" s="269"/>
      <c r="L15" s="270"/>
      <c r="M15" s="268" t="str">
        <f>IF(A15=0,"",IF(J15&lt;0.05,10,IF(J15&lt;0.1401,9-((J15-0.05)/0.09),IF(J15&lt;0.2901,7.9-((J15-0.15)/0.14*1.9),IF(J15&lt;0.4901,5.9-((J15-0.3)/0.19*1.9),IF(J15&lt;0.8901,3.9-((J15-0.5)/0.39*1.9),IF(J15&lt;1.01,1.9-((J15-0.9)/0.1*0.9),1)))))))</f>
        <v/>
      </c>
      <c r="N15" s="271"/>
      <c r="O15" s="271"/>
      <c r="P15" s="272"/>
      <c r="Q15" s="273" t="str">
        <f>IF(A15=0,"",IF(M15&lt;2,"Very Low",IF(M15&lt;4,"Low",IF(M15&lt;6,"Moderate",IF(M15&lt;8,"High",IF(M15&lt;10,"Very High",IF(M15&gt;=10,"Extreme")))))))</f>
        <v/>
      </c>
      <c r="R15" s="274"/>
      <c r="S15" s="274"/>
      <c r="T15" s="274"/>
      <c r="U15" s="275"/>
      <c r="V15" s="276"/>
      <c r="W15" s="306"/>
      <c r="X15" s="307"/>
      <c r="Y15" s="307"/>
      <c r="Z15" s="307"/>
      <c r="AA15" s="307"/>
      <c r="AB15" s="308"/>
      <c r="AC15" s="38"/>
      <c r="AD15" s="38"/>
      <c r="AE15" s="247"/>
      <c r="AF15" s="303"/>
      <c r="AG15" s="304"/>
      <c r="AH15" s="304"/>
      <c r="AI15" s="304"/>
      <c r="AJ15" s="304"/>
      <c r="AK15" s="304"/>
      <c r="AL15" s="304"/>
      <c r="AM15" s="304"/>
      <c r="AN15" s="297" t="s">
        <v>56</v>
      </c>
      <c r="AO15" s="297"/>
      <c r="AP15" s="298"/>
      <c r="AQ15" s="299" t="s">
        <v>67</v>
      </c>
      <c r="AR15" s="297"/>
      <c r="AS15" s="298"/>
      <c r="AT15" s="299" t="s">
        <v>68</v>
      </c>
      <c r="AU15" s="297"/>
      <c r="AV15" s="298"/>
      <c r="AW15" s="299" t="s">
        <v>69</v>
      </c>
      <c r="AX15" s="297"/>
      <c r="AY15" s="298"/>
      <c r="AZ15" s="299" t="s">
        <v>70</v>
      </c>
      <c r="BA15" s="297"/>
      <c r="BB15" s="298"/>
      <c r="BC15" s="299" t="s">
        <v>71</v>
      </c>
      <c r="BD15" s="297"/>
      <c r="BE15" s="298"/>
      <c r="BF15" s="299">
        <v>10</v>
      </c>
      <c r="BG15" s="297"/>
      <c r="BH15" s="300"/>
      <c r="BJ15" s="18"/>
    </row>
    <row r="16" spans="1:62" ht="12.75" customHeight="1" x14ac:dyDescent="0.25">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47"/>
      <c r="AF16" s="301" t="s">
        <v>80</v>
      </c>
      <c r="AG16" s="302"/>
      <c r="AH16" s="302"/>
      <c r="AI16" s="302"/>
      <c r="AJ16" s="302"/>
      <c r="AK16" s="302"/>
      <c r="AL16" s="302"/>
      <c r="AM16" s="302"/>
      <c r="AN16" s="294" t="s">
        <v>55</v>
      </c>
      <c r="AO16" s="294"/>
      <c r="AP16" s="295"/>
      <c r="AQ16" s="293" t="s">
        <v>81</v>
      </c>
      <c r="AR16" s="294"/>
      <c r="AS16" s="295"/>
      <c r="AT16" s="293" t="s">
        <v>82</v>
      </c>
      <c r="AU16" s="294"/>
      <c r="AV16" s="295"/>
      <c r="AW16" s="293" t="s">
        <v>83</v>
      </c>
      <c r="AX16" s="294"/>
      <c r="AY16" s="295"/>
      <c r="AZ16" s="293" t="s">
        <v>84</v>
      </c>
      <c r="BA16" s="294"/>
      <c r="BB16" s="295"/>
      <c r="BC16" s="293" t="s">
        <v>85</v>
      </c>
      <c r="BD16" s="333"/>
      <c r="BE16" s="334"/>
      <c r="BF16" s="293" t="s">
        <v>86</v>
      </c>
      <c r="BG16" s="294"/>
      <c r="BH16" s="296"/>
      <c r="BJ16" s="18"/>
    </row>
    <row r="17" spans="1:64" ht="12.75" customHeight="1" x14ac:dyDescent="0.25">
      <c r="A17" s="318" t="s">
        <v>87</v>
      </c>
      <c r="B17" s="319"/>
      <c r="C17" s="319"/>
      <c r="D17" s="319"/>
      <c r="E17" s="320"/>
      <c r="F17" s="324" t="s">
        <v>73</v>
      </c>
      <c r="G17" s="319"/>
      <c r="H17" s="319"/>
      <c r="I17" s="320"/>
      <c r="J17" s="309" t="s">
        <v>55</v>
      </c>
      <c r="K17" s="310"/>
      <c r="L17" s="326"/>
      <c r="M17" s="309" t="s">
        <v>56</v>
      </c>
      <c r="N17" s="328"/>
      <c r="O17" s="328"/>
      <c r="P17" s="329"/>
      <c r="Q17" s="324" t="s">
        <v>57</v>
      </c>
      <c r="R17" s="319"/>
      <c r="S17" s="319"/>
      <c r="T17" s="319"/>
      <c r="U17" s="319"/>
      <c r="V17" s="320"/>
      <c r="W17" s="309" t="s">
        <v>58</v>
      </c>
      <c r="X17" s="310"/>
      <c r="Y17" s="310"/>
      <c r="Z17" s="310"/>
      <c r="AA17" s="310"/>
      <c r="AB17" s="311"/>
      <c r="AC17" s="34"/>
      <c r="AD17" s="34"/>
      <c r="AE17" s="247"/>
      <c r="AF17" s="303"/>
      <c r="AG17" s="304"/>
      <c r="AH17" s="304"/>
      <c r="AI17" s="304"/>
      <c r="AJ17" s="304"/>
      <c r="AK17" s="304"/>
      <c r="AL17" s="304"/>
      <c r="AM17" s="304"/>
      <c r="AN17" s="297" t="s">
        <v>56</v>
      </c>
      <c r="AO17" s="297"/>
      <c r="AP17" s="298"/>
      <c r="AQ17" s="299" t="s">
        <v>67</v>
      </c>
      <c r="AR17" s="297"/>
      <c r="AS17" s="298"/>
      <c r="AT17" s="299" t="s">
        <v>68</v>
      </c>
      <c r="AU17" s="297"/>
      <c r="AV17" s="298"/>
      <c r="AW17" s="299" t="s">
        <v>69</v>
      </c>
      <c r="AX17" s="297"/>
      <c r="AY17" s="298"/>
      <c r="AZ17" s="299" t="s">
        <v>70</v>
      </c>
      <c r="BA17" s="297"/>
      <c r="BB17" s="298"/>
      <c r="BC17" s="299" t="s">
        <v>71</v>
      </c>
      <c r="BD17" s="297"/>
      <c r="BE17" s="298"/>
      <c r="BF17" s="299">
        <v>10</v>
      </c>
      <c r="BG17" s="297"/>
      <c r="BH17" s="300"/>
      <c r="BJ17" s="18"/>
    </row>
    <row r="18" spans="1:64" ht="12.75" customHeight="1" x14ac:dyDescent="0.25">
      <c r="A18" s="321"/>
      <c r="B18" s="322"/>
      <c r="C18" s="322"/>
      <c r="D18" s="322"/>
      <c r="E18" s="323"/>
      <c r="F18" s="325"/>
      <c r="G18" s="322"/>
      <c r="H18" s="322"/>
      <c r="I18" s="323"/>
      <c r="J18" s="312"/>
      <c r="K18" s="313"/>
      <c r="L18" s="327"/>
      <c r="M18" s="330"/>
      <c r="N18" s="331"/>
      <c r="O18" s="331"/>
      <c r="P18" s="332"/>
      <c r="Q18" s="325"/>
      <c r="R18" s="322"/>
      <c r="S18" s="322"/>
      <c r="T18" s="322"/>
      <c r="U18" s="322"/>
      <c r="V18" s="323"/>
      <c r="W18" s="312"/>
      <c r="X18" s="313"/>
      <c r="Y18" s="313"/>
      <c r="Z18" s="313"/>
      <c r="AA18" s="313"/>
      <c r="AB18" s="314"/>
      <c r="AC18" s="34"/>
      <c r="AD18" s="34"/>
      <c r="AE18" s="247"/>
      <c r="AF18" s="301" t="s">
        <v>88</v>
      </c>
      <c r="AG18" s="302"/>
      <c r="AH18" s="302"/>
      <c r="AI18" s="302"/>
      <c r="AJ18" s="302"/>
      <c r="AK18" s="302"/>
      <c r="AL18" s="302"/>
      <c r="AM18" s="302"/>
      <c r="AN18" s="294" t="s">
        <v>55</v>
      </c>
      <c r="AO18" s="294"/>
      <c r="AP18" s="295"/>
      <c r="AQ18" s="293" t="s">
        <v>89</v>
      </c>
      <c r="AR18" s="294"/>
      <c r="AS18" s="295"/>
      <c r="AT18" s="293" t="s">
        <v>90</v>
      </c>
      <c r="AU18" s="294"/>
      <c r="AV18" s="295"/>
      <c r="AW18" s="293" t="s">
        <v>91</v>
      </c>
      <c r="AX18" s="294"/>
      <c r="AY18" s="295"/>
      <c r="AZ18" s="293" t="s">
        <v>92</v>
      </c>
      <c r="BA18" s="294"/>
      <c r="BB18" s="295"/>
      <c r="BC18" s="293" t="s">
        <v>93</v>
      </c>
      <c r="BD18" s="294"/>
      <c r="BE18" s="295"/>
      <c r="BF18" s="293" t="s">
        <v>94</v>
      </c>
      <c r="BG18" s="294"/>
      <c r="BH18" s="296"/>
      <c r="BJ18" s="18"/>
    </row>
    <row r="19" spans="1:64" ht="12.75" customHeight="1" thickBot="1" x14ac:dyDescent="0.25">
      <c r="A19" s="263"/>
      <c r="B19" s="264"/>
      <c r="C19" s="264"/>
      <c r="D19" s="264"/>
      <c r="E19" s="265"/>
      <c r="F19" s="268" t="str">
        <f>J15</f>
        <v/>
      </c>
      <c r="G19" s="271"/>
      <c r="H19" s="271"/>
      <c r="I19" s="305"/>
      <c r="J19" s="268" t="str">
        <f>IF(A19=0,"",A19*F19)</f>
        <v/>
      </c>
      <c r="K19" s="269"/>
      <c r="L19" s="270"/>
      <c r="M19" s="273" t="str">
        <f>IF(A19=0,"",IF(J19&lt;5,10,IF(J19&lt;14.01,9-(J19-5)/9,IF(J19&lt;29.01,7.9-((J19-15)/14*1.9),IF(J19&lt;54.01,5.9-((J19-30)/24*1.9),IF(J19&lt;79.01,3.9-((J19-55)/24*1.9),IF(J19&lt;100.01,1.9-((J19-80)/20*0.9),1)))))))</f>
        <v/>
      </c>
      <c r="N19" s="274"/>
      <c r="O19" s="274"/>
      <c r="P19" s="315"/>
      <c r="Q19" s="273" t="str">
        <f>IF(A19=0,"",IF(M19&lt;2,"Very Low",IF(M19&lt;4,"Low",IF(M19&lt;6,"Moderate",IF(M19&lt;8,"High",IF(M19&lt;10,"Very High",IF(M19&gt;=10,"Extreme")))))))</f>
        <v/>
      </c>
      <c r="R19" s="274"/>
      <c r="S19" s="274"/>
      <c r="T19" s="274"/>
      <c r="U19" s="275"/>
      <c r="V19" s="276"/>
      <c r="W19" s="306"/>
      <c r="X19" s="307"/>
      <c r="Y19" s="307"/>
      <c r="Z19" s="307"/>
      <c r="AA19" s="307"/>
      <c r="AB19" s="308"/>
      <c r="AC19" s="38"/>
      <c r="AD19" s="38"/>
      <c r="AE19" s="247"/>
      <c r="AF19" s="303"/>
      <c r="AG19" s="304"/>
      <c r="AH19" s="304"/>
      <c r="AI19" s="304"/>
      <c r="AJ19" s="304"/>
      <c r="AK19" s="304"/>
      <c r="AL19" s="304"/>
      <c r="AM19" s="304"/>
      <c r="AN19" s="297" t="s">
        <v>56</v>
      </c>
      <c r="AO19" s="297"/>
      <c r="AP19" s="298"/>
      <c r="AQ19" s="299" t="s">
        <v>67</v>
      </c>
      <c r="AR19" s="297"/>
      <c r="AS19" s="298"/>
      <c r="AT19" s="299" t="s">
        <v>68</v>
      </c>
      <c r="AU19" s="297"/>
      <c r="AV19" s="298"/>
      <c r="AW19" s="299" t="s">
        <v>69</v>
      </c>
      <c r="AX19" s="297"/>
      <c r="AY19" s="298"/>
      <c r="AZ19" s="299" t="s">
        <v>70</v>
      </c>
      <c r="BA19" s="297"/>
      <c r="BB19" s="298"/>
      <c r="BC19" s="299" t="s">
        <v>71</v>
      </c>
      <c r="BD19" s="297"/>
      <c r="BE19" s="298"/>
      <c r="BF19" s="299">
        <v>10</v>
      </c>
      <c r="BG19" s="297"/>
      <c r="BH19" s="300"/>
      <c r="BJ19" s="18"/>
    </row>
    <row r="20" spans="1:64" ht="12.75" customHeight="1" x14ac:dyDescent="0.25">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47"/>
      <c r="AF20" s="301" t="s">
        <v>95</v>
      </c>
      <c r="AG20" s="302"/>
      <c r="AH20" s="302"/>
      <c r="AI20" s="302"/>
      <c r="AJ20" s="302"/>
      <c r="AK20" s="302"/>
      <c r="AL20" s="302"/>
      <c r="AM20" s="302"/>
      <c r="AN20" s="294" t="s">
        <v>55</v>
      </c>
      <c r="AO20" s="294"/>
      <c r="AP20" s="295"/>
      <c r="AQ20" s="293" t="s">
        <v>81</v>
      </c>
      <c r="AR20" s="294"/>
      <c r="AS20" s="295"/>
      <c r="AT20" s="293" t="s">
        <v>82</v>
      </c>
      <c r="AU20" s="294"/>
      <c r="AV20" s="295"/>
      <c r="AW20" s="293" t="s">
        <v>83</v>
      </c>
      <c r="AX20" s="294"/>
      <c r="AY20" s="295"/>
      <c r="AZ20" s="293" t="s">
        <v>84</v>
      </c>
      <c r="BA20" s="294"/>
      <c r="BB20" s="295"/>
      <c r="BC20" s="293" t="s">
        <v>96</v>
      </c>
      <c r="BD20" s="294"/>
      <c r="BE20" s="295"/>
      <c r="BF20" s="293" t="s">
        <v>97</v>
      </c>
      <c r="BG20" s="294"/>
      <c r="BH20" s="296"/>
      <c r="BJ20" s="18"/>
    </row>
    <row r="21" spans="1:64" ht="12.75" customHeight="1" thickBot="1" x14ac:dyDescent="0.3">
      <c r="A21" s="282" t="s">
        <v>98</v>
      </c>
      <c r="B21" s="283"/>
      <c r="C21" s="283"/>
      <c r="D21" s="283"/>
      <c r="E21" s="284"/>
      <c r="F21" s="44"/>
      <c r="G21" s="45"/>
      <c r="H21" s="45"/>
      <c r="I21" s="45"/>
      <c r="J21" s="45"/>
      <c r="K21" s="45"/>
      <c r="L21" s="46"/>
      <c r="M21" s="285" t="s">
        <v>56</v>
      </c>
      <c r="N21" s="283"/>
      <c r="O21" s="283"/>
      <c r="P21" s="316"/>
      <c r="Q21" s="289" t="s">
        <v>57</v>
      </c>
      <c r="R21" s="290"/>
      <c r="S21" s="290"/>
      <c r="T21" s="290"/>
      <c r="U21" s="290"/>
      <c r="V21" s="291"/>
      <c r="W21" s="285" t="s">
        <v>58</v>
      </c>
      <c r="X21" s="287"/>
      <c r="Y21" s="287"/>
      <c r="Z21" s="287"/>
      <c r="AA21" s="287"/>
      <c r="AB21" s="292"/>
      <c r="AC21" s="34"/>
      <c r="AD21" s="34"/>
      <c r="AE21" s="247"/>
      <c r="AF21" s="343"/>
      <c r="AG21" s="344"/>
      <c r="AH21" s="344"/>
      <c r="AI21" s="344"/>
      <c r="AJ21" s="344"/>
      <c r="AK21" s="344"/>
      <c r="AL21" s="344"/>
      <c r="AM21" s="344"/>
      <c r="AN21" s="336" t="s">
        <v>56</v>
      </c>
      <c r="AO21" s="336"/>
      <c r="AP21" s="337"/>
      <c r="AQ21" s="335" t="s">
        <v>67</v>
      </c>
      <c r="AR21" s="336"/>
      <c r="AS21" s="337"/>
      <c r="AT21" s="335" t="s">
        <v>68</v>
      </c>
      <c r="AU21" s="336"/>
      <c r="AV21" s="337"/>
      <c r="AW21" s="335" t="s">
        <v>69</v>
      </c>
      <c r="AX21" s="336"/>
      <c r="AY21" s="337"/>
      <c r="AZ21" s="335" t="s">
        <v>70</v>
      </c>
      <c r="BA21" s="336"/>
      <c r="BB21" s="337"/>
      <c r="BC21" s="335" t="s">
        <v>71</v>
      </c>
      <c r="BD21" s="336"/>
      <c r="BE21" s="337"/>
      <c r="BF21" s="335">
        <v>10</v>
      </c>
      <c r="BG21" s="336"/>
      <c r="BH21" s="338"/>
      <c r="BJ21" s="18"/>
    </row>
    <row r="22" spans="1:64" ht="12.75" customHeight="1" thickBot="1" x14ac:dyDescent="0.25">
      <c r="A22" s="263"/>
      <c r="B22" s="264"/>
      <c r="C22" s="264"/>
      <c r="D22" s="264"/>
      <c r="E22" s="265"/>
      <c r="F22" s="47"/>
      <c r="G22" s="48"/>
      <c r="H22" s="48"/>
      <c r="I22" s="48"/>
      <c r="J22" s="48"/>
      <c r="K22" s="48"/>
      <c r="L22" s="49"/>
      <c r="M22" s="339" t="str">
        <f>IF(A22=0,"",IF(A22&gt;119,10,IF(A22&gt;90.99,(A22-91)/28+8,IF(A22&gt;80.99,(A22-81)/9*1.9+6,IF(A22&gt;60.99,(A22-61)/19*1.9+4,IF(A22&gt;20.99,(A22-21)/39*1.9+2,IF(A22&gt;0,(A22-0)/20*0.9+1,1)))))))</f>
        <v/>
      </c>
      <c r="N22" s="340"/>
      <c r="O22" s="340"/>
      <c r="P22" s="315"/>
      <c r="Q22" s="273" t="str">
        <f>IF(A22=0,"",IF(M22&lt;2,"Very Low",IF(M22&lt;4,"Low",IF(M22&lt;6,"Moderate",IF(M22&lt;8,"High",IF(M22&lt;10,"Very High",IF(M22&gt;=10,"Extreme")))))))</f>
        <v/>
      </c>
      <c r="R22" s="274"/>
      <c r="S22" s="274"/>
      <c r="T22" s="274"/>
      <c r="U22" s="275"/>
      <c r="V22" s="276"/>
      <c r="W22" s="306"/>
      <c r="X22" s="307"/>
      <c r="Y22" s="307"/>
      <c r="Z22" s="307"/>
      <c r="AA22" s="307"/>
      <c r="AB22" s="308"/>
      <c r="AC22" s="38"/>
      <c r="AD22" s="38"/>
      <c r="AE22" s="247"/>
      <c r="AF22" s="248" t="s">
        <v>99</v>
      </c>
      <c r="AG22" s="248"/>
      <c r="AH22" s="248"/>
      <c r="AI22" s="248"/>
      <c r="AJ22" s="248"/>
      <c r="AK22" s="248"/>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2"/>
      <c r="BJ22" s="18"/>
    </row>
    <row r="23" spans="1:64" ht="12.75" customHeight="1" x14ac:dyDescent="0.2">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2" t="s">
        <v>100</v>
      </c>
      <c r="AF23" s="354" t="s">
        <v>101</v>
      </c>
      <c r="AG23" s="355"/>
      <c r="AH23" s="356"/>
      <c r="AI23" s="356"/>
      <c r="AJ23" s="356"/>
      <c r="AK23" s="356"/>
      <c r="AL23" s="200"/>
      <c r="AM23" s="357"/>
      <c r="AN23" s="358" t="s">
        <v>102</v>
      </c>
      <c r="AO23" s="200"/>
      <c r="AP23" s="200"/>
      <c r="AQ23" s="200"/>
      <c r="AR23" s="200"/>
      <c r="AS23" s="200"/>
      <c r="AT23" s="200"/>
      <c r="AU23" s="200"/>
      <c r="AV23" s="200"/>
      <c r="AW23" s="200"/>
      <c r="AX23" s="200"/>
      <c r="AY23" s="200"/>
      <c r="AZ23" s="200"/>
      <c r="BA23" s="200"/>
      <c r="BB23" s="200"/>
      <c r="BC23" s="200"/>
      <c r="BD23" s="200"/>
      <c r="BE23" s="200"/>
      <c r="BF23" s="200"/>
      <c r="BG23" s="200"/>
      <c r="BH23" s="201"/>
      <c r="BJ23" s="18"/>
    </row>
    <row r="24" spans="1:64" ht="12.75" customHeight="1" x14ac:dyDescent="0.2">
      <c r="A24" s="318" t="s">
        <v>103</v>
      </c>
      <c r="B24" s="319"/>
      <c r="C24" s="319"/>
      <c r="D24" s="319"/>
      <c r="E24" s="320"/>
      <c r="F24" s="50"/>
      <c r="G24" s="51"/>
      <c r="H24" s="51"/>
      <c r="I24" s="52"/>
      <c r="J24" s="52"/>
      <c r="K24" s="52"/>
      <c r="L24" s="53"/>
      <c r="M24" s="309" t="s">
        <v>56</v>
      </c>
      <c r="N24" s="328"/>
      <c r="O24" s="328"/>
      <c r="P24" s="329"/>
      <c r="Q24" s="324" t="s">
        <v>57</v>
      </c>
      <c r="R24" s="319"/>
      <c r="S24" s="319"/>
      <c r="T24" s="319"/>
      <c r="U24" s="319"/>
      <c r="V24" s="320"/>
      <c r="W24" s="309" t="s">
        <v>58</v>
      </c>
      <c r="X24" s="310"/>
      <c r="Y24" s="310"/>
      <c r="Z24" s="310"/>
      <c r="AA24" s="310"/>
      <c r="AB24" s="311"/>
      <c r="AC24" s="34"/>
      <c r="AD24" s="34"/>
      <c r="AE24" s="352"/>
      <c r="AF24" s="348" t="s">
        <v>104</v>
      </c>
      <c r="AG24" s="349"/>
      <c r="AH24" s="346"/>
      <c r="AI24" s="346"/>
      <c r="AJ24" s="346"/>
      <c r="AK24" s="346"/>
      <c r="AL24" s="346"/>
      <c r="AM24" s="350"/>
      <c r="AN24" s="345" t="s">
        <v>105</v>
      </c>
      <c r="AO24" s="346"/>
      <c r="AP24" s="346"/>
      <c r="AQ24" s="346"/>
      <c r="AR24" s="346"/>
      <c r="AS24" s="346"/>
      <c r="AT24" s="346"/>
      <c r="AU24" s="346"/>
      <c r="AV24" s="346"/>
      <c r="AW24" s="346"/>
      <c r="AX24" s="346"/>
      <c r="AY24" s="346"/>
      <c r="AZ24" s="346"/>
      <c r="BA24" s="346"/>
      <c r="BB24" s="346"/>
      <c r="BC24" s="346"/>
      <c r="BD24" s="346"/>
      <c r="BE24" s="346"/>
      <c r="BF24" s="346"/>
      <c r="BG24" s="346"/>
      <c r="BH24" s="347"/>
      <c r="BJ24" s="18"/>
    </row>
    <row r="25" spans="1:64" ht="12.75" customHeight="1" x14ac:dyDescent="0.2">
      <c r="A25" s="321"/>
      <c r="B25" s="322"/>
      <c r="C25" s="322"/>
      <c r="D25" s="322"/>
      <c r="E25" s="323"/>
      <c r="F25" s="54"/>
      <c r="G25" s="55"/>
      <c r="H25" s="55"/>
      <c r="I25" s="55"/>
      <c r="J25" s="55"/>
      <c r="K25" s="55"/>
      <c r="L25" s="56"/>
      <c r="M25" s="330"/>
      <c r="N25" s="331"/>
      <c r="O25" s="331"/>
      <c r="P25" s="332"/>
      <c r="Q25" s="325"/>
      <c r="R25" s="322"/>
      <c r="S25" s="322"/>
      <c r="T25" s="322"/>
      <c r="U25" s="322"/>
      <c r="V25" s="323"/>
      <c r="W25" s="312"/>
      <c r="X25" s="313"/>
      <c r="Y25" s="313"/>
      <c r="Z25" s="313"/>
      <c r="AA25" s="313"/>
      <c r="AB25" s="314"/>
      <c r="AC25" s="34"/>
      <c r="AD25" s="34"/>
      <c r="AE25" s="352"/>
      <c r="AF25" s="348" t="s">
        <v>106</v>
      </c>
      <c r="AG25" s="349"/>
      <c r="AH25" s="287"/>
      <c r="AI25" s="287"/>
      <c r="AJ25" s="287"/>
      <c r="AK25" s="287"/>
      <c r="AL25" s="346"/>
      <c r="AM25" s="350"/>
      <c r="AN25" s="345" t="s">
        <v>107</v>
      </c>
      <c r="AO25" s="346"/>
      <c r="AP25" s="346"/>
      <c r="AQ25" s="346"/>
      <c r="AR25" s="346"/>
      <c r="AS25" s="346"/>
      <c r="AT25" s="346"/>
      <c r="AU25" s="346"/>
      <c r="AV25" s="346"/>
      <c r="AW25" s="346"/>
      <c r="AX25" s="346"/>
      <c r="AY25" s="346"/>
      <c r="AZ25" s="346"/>
      <c r="BA25" s="346"/>
      <c r="BB25" s="346"/>
      <c r="BC25" s="346"/>
      <c r="BD25" s="346"/>
      <c r="BE25" s="346"/>
      <c r="BF25" s="346"/>
      <c r="BG25" s="346"/>
      <c r="BH25" s="347"/>
      <c r="BJ25" s="18"/>
    </row>
    <row r="26" spans="1:64" ht="12.75" customHeight="1" thickBot="1" x14ac:dyDescent="0.25">
      <c r="A26" s="263"/>
      <c r="B26" s="264"/>
      <c r="C26" s="264"/>
      <c r="D26" s="264"/>
      <c r="E26" s="265"/>
      <c r="F26" s="47"/>
      <c r="G26" s="48"/>
      <c r="H26" s="48"/>
      <c r="I26" s="48"/>
      <c r="J26" s="48"/>
      <c r="K26" s="48"/>
      <c r="L26" s="49"/>
      <c r="M26" s="268" t="str">
        <f>IF(A26=0,"",IF(A26&lt;10,10,IF(A26&lt;15.01,9-((A26-10)/5),IF(A26&lt;29.01,7.9-((A26-15)/14*1.9),IF(A26&lt;54.01,5.9-((A26-30)/24*1.9),IF(A26&lt;79.01,3.9-((A26-55)/24*1.9),IF(A26&lt;100.01,1.9-((A26-80)/20*0.9),1)))))))</f>
        <v/>
      </c>
      <c r="N26" s="271"/>
      <c r="O26" s="271"/>
      <c r="P26" s="272"/>
      <c r="Q26" s="273" t="str">
        <f>IF(A26=0,"",IF(M26&lt;2,"Very Low",IF(M26&lt;4,"Low",IF(M26&lt;6,"Moderate",IF(M26&lt;8,"High",IF(M26&lt;10,"Very High",IF(M26&gt;=10,"Extreme")))))))</f>
        <v/>
      </c>
      <c r="R26" s="274"/>
      <c r="S26" s="274"/>
      <c r="T26" s="274"/>
      <c r="U26" s="275"/>
      <c r="V26" s="276"/>
      <c r="W26" s="306"/>
      <c r="X26" s="307"/>
      <c r="Y26" s="307"/>
      <c r="Z26" s="307"/>
      <c r="AA26" s="307"/>
      <c r="AB26" s="308"/>
      <c r="AC26" s="38"/>
      <c r="AD26" s="38"/>
      <c r="AE26" s="352"/>
      <c r="AF26" s="348" t="s">
        <v>108</v>
      </c>
      <c r="AG26" s="349"/>
      <c r="AH26" s="287"/>
      <c r="AI26" s="287"/>
      <c r="AJ26" s="287"/>
      <c r="AK26" s="287"/>
      <c r="AL26" s="346"/>
      <c r="AM26" s="350"/>
      <c r="AN26" s="351" t="s">
        <v>109</v>
      </c>
      <c r="AO26" s="346"/>
      <c r="AP26" s="346"/>
      <c r="AQ26" s="346"/>
      <c r="AR26" s="346"/>
      <c r="AS26" s="346"/>
      <c r="AT26" s="346"/>
      <c r="AU26" s="346"/>
      <c r="AV26" s="346"/>
      <c r="AW26" s="346"/>
      <c r="AX26" s="346"/>
      <c r="AY26" s="346"/>
      <c r="AZ26" s="346"/>
      <c r="BA26" s="346"/>
      <c r="BB26" s="346"/>
      <c r="BC26" s="346"/>
      <c r="BD26" s="346"/>
      <c r="BE26" s="346"/>
      <c r="BF26" s="346"/>
      <c r="BG26" s="346"/>
      <c r="BH26" s="347"/>
      <c r="BJ26" s="18"/>
    </row>
    <row r="27" spans="1:64" ht="12.75" customHeight="1" x14ac:dyDescent="0.2">
      <c r="A27" s="39"/>
      <c r="B27" s="40"/>
      <c r="C27" s="40"/>
      <c r="D27" s="40"/>
      <c r="E27" s="40"/>
      <c r="F27" s="57"/>
      <c r="G27" s="57"/>
      <c r="H27" s="57"/>
      <c r="I27" s="57"/>
      <c r="J27" s="57"/>
      <c r="K27" s="57"/>
      <c r="L27" s="58"/>
      <c r="M27" s="359" t="s">
        <v>110</v>
      </c>
      <c r="N27" s="360"/>
      <c r="O27" s="360"/>
      <c r="P27" s="361"/>
      <c r="Q27" s="362"/>
      <c r="R27" s="362"/>
      <c r="S27" s="362"/>
      <c r="T27" s="362"/>
      <c r="U27" s="362"/>
      <c r="V27" s="363"/>
      <c r="W27" s="285" t="s">
        <v>58</v>
      </c>
      <c r="X27" s="287"/>
      <c r="Y27" s="287"/>
      <c r="Z27" s="287"/>
      <c r="AA27" s="287"/>
      <c r="AB27" s="292"/>
      <c r="AC27" s="34"/>
      <c r="AD27" s="34"/>
      <c r="AE27" s="352"/>
      <c r="AF27" s="348" t="s">
        <v>111</v>
      </c>
      <c r="AG27" s="349"/>
      <c r="AH27" s="287"/>
      <c r="AI27" s="287"/>
      <c r="AJ27" s="287"/>
      <c r="AK27" s="287"/>
      <c r="AL27" s="346"/>
      <c r="AM27" s="350"/>
      <c r="AN27" s="351" t="s">
        <v>112</v>
      </c>
      <c r="AO27" s="346"/>
      <c r="AP27" s="346"/>
      <c r="AQ27" s="346"/>
      <c r="AR27" s="346"/>
      <c r="AS27" s="346"/>
      <c r="AT27" s="346"/>
      <c r="AU27" s="346"/>
      <c r="AV27" s="346"/>
      <c r="AW27" s="346"/>
      <c r="AX27" s="346"/>
      <c r="AY27" s="346"/>
      <c r="AZ27" s="346"/>
      <c r="BA27" s="346"/>
      <c r="BB27" s="346"/>
      <c r="BC27" s="346"/>
      <c r="BD27" s="346"/>
      <c r="BE27" s="346"/>
      <c r="BF27" s="346"/>
      <c r="BG27" s="346"/>
      <c r="BH27" s="347"/>
      <c r="BJ27" s="18"/>
    </row>
    <row r="28" spans="1:64" ht="12.75" customHeight="1" thickBot="1" x14ac:dyDescent="0.25">
      <c r="A28" s="59" t="s">
        <v>113</v>
      </c>
      <c r="B28" s="60"/>
      <c r="C28" s="60"/>
      <c r="D28" s="60"/>
      <c r="E28" s="61"/>
      <c r="F28" s="61"/>
      <c r="G28" s="61"/>
      <c r="H28" s="61"/>
      <c r="I28" s="61"/>
      <c r="J28" s="61"/>
      <c r="K28" s="61"/>
      <c r="L28" s="62"/>
      <c r="M28" s="266"/>
      <c r="N28" s="264"/>
      <c r="O28" s="264"/>
      <c r="P28" s="364"/>
      <c r="Q28" s="365"/>
      <c r="R28" s="365"/>
      <c r="S28" s="365"/>
      <c r="T28" s="365"/>
      <c r="U28" s="365"/>
      <c r="V28" s="366"/>
      <c r="W28" s="306"/>
      <c r="X28" s="307"/>
      <c r="Y28" s="307"/>
      <c r="Z28" s="307"/>
      <c r="AA28" s="307"/>
      <c r="AB28" s="308"/>
      <c r="AC28" s="38"/>
      <c r="AD28" s="38"/>
      <c r="AE28" s="352"/>
      <c r="AF28" s="348" t="s">
        <v>114</v>
      </c>
      <c r="AG28" s="349"/>
      <c r="AH28" s="287"/>
      <c r="AI28" s="287"/>
      <c r="AJ28" s="287"/>
      <c r="AK28" s="287"/>
      <c r="AL28" s="367"/>
      <c r="AM28" s="368"/>
      <c r="AN28" s="345" t="s">
        <v>115</v>
      </c>
      <c r="AO28" s="346"/>
      <c r="AP28" s="346"/>
      <c r="AQ28" s="346"/>
      <c r="AR28" s="346"/>
      <c r="AS28" s="346"/>
      <c r="AT28" s="346"/>
      <c r="AU28" s="346"/>
      <c r="AV28" s="346"/>
      <c r="AW28" s="346"/>
      <c r="AX28" s="346"/>
      <c r="AY28" s="346"/>
      <c r="AZ28" s="346"/>
      <c r="BA28" s="346"/>
      <c r="BB28" s="346"/>
      <c r="BC28" s="346"/>
      <c r="BD28" s="346"/>
      <c r="BE28" s="346"/>
      <c r="BF28" s="346"/>
      <c r="BG28" s="346"/>
      <c r="BH28" s="347"/>
      <c r="BJ28" s="18"/>
    </row>
    <row r="29" spans="1:64" ht="12.75" customHeight="1" thickBot="1" x14ac:dyDescent="0.25">
      <c r="A29" s="39"/>
      <c r="B29" s="40"/>
      <c r="C29" s="40"/>
      <c r="D29" s="40"/>
      <c r="E29" s="40"/>
      <c r="F29" s="57"/>
      <c r="G29" s="57"/>
      <c r="H29" s="57"/>
      <c r="I29" s="57"/>
      <c r="J29" s="57"/>
      <c r="K29" s="57"/>
      <c r="L29" s="58"/>
      <c r="M29" s="359" t="s">
        <v>110</v>
      </c>
      <c r="N29" s="360"/>
      <c r="O29" s="360"/>
      <c r="P29" s="396"/>
      <c r="Q29" s="397"/>
      <c r="R29" s="362"/>
      <c r="S29" s="362"/>
      <c r="T29" s="362"/>
      <c r="U29" s="398"/>
      <c r="V29" s="399"/>
      <c r="W29" s="285" t="s">
        <v>58</v>
      </c>
      <c r="X29" s="287"/>
      <c r="Y29" s="287"/>
      <c r="Z29" s="287"/>
      <c r="AA29" s="287"/>
      <c r="AB29" s="292"/>
      <c r="AC29" s="34"/>
      <c r="AD29" s="34"/>
      <c r="AE29" s="352"/>
      <c r="AF29" s="400" t="s">
        <v>116</v>
      </c>
      <c r="AG29" s="401"/>
      <c r="AH29" s="402"/>
      <c r="AI29" s="402"/>
      <c r="AJ29" s="402"/>
      <c r="AK29" s="402"/>
      <c r="AL29" s="403"/>
      <c r="AM29" s="404"/>
      <c r="AN29" s="405" t="s">
        <v>117</v>
      </c>
      <c r="AO29" s="406"/>
      <c r="AP29" s="406"/>
      <c r="AQ29" s="406"/>
      <c r="AR29" s="406"/>
      <c r="AS29" s="406"/>
      <c r="AT29" s="406"/>
      <c r="AU29" s="406"/>
      <c r="AV29" s="406"/>
      <c r="AW29" s="406"/>
      <c r="AX29" s="406"/>
      <c r="AY29" s="406"/>
      <c r="AZ29" s="406"/>
      <c r="BA29" s="406"/>
      <c r="BB29" s="406"/>
      <c r="BC29" s="406"/>
      <c r="BD29" s="406"/>
      <c r="BE29" s="406"/>
      <c r="BF29" s="406"/>
      <c r="BG29" s="406"/>
      <c r="BH29" s="407"/>
      <c r="BJ29" s="18"/>
    </row>
    <row r="30" spans="1:64" ht="12.75" customHeight="1" thickBot="1" x14ac:dyDescent="0.25">
      <c r="A30" s="63" t="s">
        <v>118</v>
      </c>
      <c r="B30" s="64"/>
      <c r="C30" s="64"/>
      <c r="D30" s="64"/>
      <c r="E30" s="65"/>
      <c r="F30" s="65"/>
      <c r="G30" s="65"/>
      <c r="H30" s="65"/>
      <c r="I30" s="65"/>
      <c r="J30" s="65"/>
      <c r="K30" s="65"/>
      <c r="L30" s="66"/>
      <c r="M30" s="408"/>
      <c r="N30" s="409"/>
      <c r="O30" s="409"/>
      <c r="P30" s="410"/>
      <c r="Q30" s="309"/>
      <c r="R30" s="328"/>
      <c r="S30" s="328"/>
      <c r="T30" s="328"/>
      <c r="U30" s="411"/>
      <c r="V30" s="412"/>
      <c r="W30" s="306"/>
      <c r="X30" s="307"/>
      <c r="Y30" s="307"/>
      <c r="Z30" s="307"/>
      <c r="AA30" s="307"/>
      <c r="AB30" s="308"/>
      <c r="AC30" s="38"/>
      <c r="AD30" s="38"/>
      <c r="AE30" s="352"/>
      <c r="AF30" s="248" t="s">
        <v>119</v>
      </c>
      <c r="AG30" s="248"/>
      <c r="AH30" s="248"/>
      <c r="AI30" s="248"/>
      <c r="AJ30" s="248"/>
      <c r="AK30" s="248"/>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2"/>
      <c r="BJ30" s="18"/>
    </row>
    <row r="31" spans="1:64" ht="12.75" customHeight="1" thickTop="1" thickBot="1" x14ac:dyDescent="0.3">
      <c r="A31" s="421" t="s">
        <v>120</v>
      </c>
      <c r="B31" s="422"/>
      <c r="C31" s="422"/>
      <c r="D31" s="422"/>
      <c r="E31" s="423"/>
      <c r="F31" s="423"/>
      <c r="G31" s="423"/>
      <c r="H31" s="423"/>
      <c r="I31" s="423"/>
      <c r="J31" s="423"/>
      <c r="K31" s="423"/>
      <c r="L31" s="423"/>
      <c r="M31" s="424" t="str">
        <f>IF(A12=0,"",SUM(M11:P30))</f>
        <v/>
      </c>
      <c r="N31" s="424"/>
      <c r="O31" s="424"/>
      <c r="P31" s="425"/>
      <c r="Q31" s="369"/>
      <c r="R31" s="369"/>
      <c r="S31" s="369"/>
      <c r="T31" s="369"/>
      <c r="U31" s="370"/>
      <c r="V31" s="370"/>
      <c r="W31" s="370"/>
      <c r="X31" s="370"/>
      <c r="Y31" s="370"/>
      <c r="Z31" s="370"/>
      <c r="AA31" s="371"/>
      <c r="AB31" s="372"/>
      <c r="AC31" s="67"/>
      <c r="AD31" s="67"/>
      <c r="AE31" s="353"/>
      <c r="AF31" s="373" t="s">
        <v>121</v>
      </c>
      <c r="AG31" s="374"/>
      <c r="AH31" s="374"/>
      <c r="AI31" s="374"/>
      <c r="AJ31" s="374"/>
      <c r="AK31" s="374"/>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75"/>
      <c r="BH31" s="376"/>
      <c r="BJ31" s="18"/>
    </row>
    <row r="32" spans="1:64" s="19" customFormat="1" ht="12.75" customHeight="1" thickBot="1" x14ac:dyDescent="0.3">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25">
      <c r="A33" s="377" t="s">
        <v>122</v>
      </c>
      <c r="B33" s="356"/>
      <c r="C33" s="356"/>
      <c r="D33" s="356"/>
      <c r="E33" s="356"/>
      <c r="F33" s="356"/>
      <c r="G33" s="356"/>
      <c r="H33" s="356"/>
      <c r="I33" s="356"/>
      <c r="J33" s="356"/>
      <c r="K33" s="356"/>
      <c r="L33" s="356"/>
      <c r="M33" s="378"/>
      <c r="N33" s="70"/>
      <c r="O33" s="20"/>
      <c r="P33" s="20"/>
      <c r="Q33" s="20"/>
      <c r="R33" s="20"/>
      <c r="S33" s="20"/>
      <c r="AH33" s="19"/>
      <c r="AO33" s="18"/>
      <c r="AP33" s="379"/>
      <c r="AQ33" s="183"/>
      <c r="AR33" s="183"/>
      <c r="AS33" s="183"/>
      <c r="AT33" s="183"/>
      <c r="AU33" s="183"/>
      <c r="AV33" s="183"/>
      <c r="AW33" s="183"/>
      <c r="AX33" s="183"/>
      <c r="AY33" s="183"/>
      <c r="AZ33" s="183"/>
      <c r="BA33" s="183"/>
      <c r="BB33" s="183"/>
      <c r="BC33" s="183"/>
      <c r="BD33" s="183"/>
      <c r="BE33" s="183"/>
      <c r="BF33" s="183"/>
      <c r="BG33" s="183"/>
      <c r="BH33" s="183"/>
      <c r="BI33" s="71"/>
    </row>
    <row r="34" spans="1:61" ht="12.75" customHeight="1" x14ac:dyDescent="0.25">
      <c r="A34" s="384" t="s">
        <v>123</v>
      </c>
      <c r="B34" s="310"/>
      <c r="C34" s="310"/>
      <c r="D34" s="326"/>
      <c r="E34" s="388" t="s">
        <v>124</v>
      </c>
      <c r="F34" s="388"/>
      <c r="G34" s="388"/>
      <c r="H34" s="389"/>
      <c r="I34" s="391" t="s">
        <v>58</v>
      </c>
      <c r="J34" s="310"/>
      <c r="K34" s="310"/>
      <c r="L34" s="310"/>
      <c r="M34" s="311"/>
      <c r="N34" s="70"/>
      <c r="O34" s="72"/>
      <c r="P34" s="20"/>
      <c r="Q34" s="20"/>
      <c r="R34" s="20"/>
      <c r="S34" s="20"/>
      <c r="AH34" s="19"/>
      <c r="AO34" s="18"/>
      <c r="AP34" s="380"/>
      <c r="AQ34" s="381"/>
      <c r="AR34" s="381"/>
      <c r="AS34" s="381"/>
      <c r="AT34" s="381"/>
      <c r="AU34" s="381"/>
      <c r="AV34" s="381"/>
      <c r="AW34" s="381"/>
      <c r="AX34" s="381"/>
      <c r="AY34" s="381"/>
      <c r="AZ34" s="381"/>
      <c r="BA34" s="381"/>
      <c r="BB34" s="381"/>
      <c r="BC34" s="381"/>
      <c r="BD34" s="381"/>
      <c r="BE34" s="381"/>
      <c r="BF34" s="381"/>
      <c r="BG34" s="381"/>
      <c r="BH34" s="381"/>
      <c r="BI34" s="71"/>
    </row>
    <row r="35" spans="1:61" ht="12.75" customHeight="1" thickBot="1" x14ac:dyDescent="0.3">
      <c r="A35" s="385"/>
      <c r="B35" s="386"/>
      <c r="C35" s="386"/>
      <c r="D35" s="387"/>
      <c r="E35" s="390"/>
      <c r="F35" s="390"/>
      <c r="G35" s="390"/>
      <c r="H35" s="390"/>
      <c r="I35" s="392"/>
      <c r="J35" s="386"/>
      <c r="K35" s="386"/>
      <c r="L35" s="386"/>
      <c r="M35" s="393"/>
      <c r="N35" s="70"/>
      <c r="O35" s="72"/>
      <c r="P35" s="20"/>
      <c r="Q35" s="20"/>
      <c r="R35" s="20"/>
      <c r="S35" s="20"/>
      <c r="T35" s="25"/>
      <c r="U35" s="25"/>
      <c r="V35" s="25"/>
      <c r="W35" s="25"/>
      <c r="X35" s="25"/>
      <c r="Y35" s="25"/>
      <c r="Z35" s="25"/>
      <c r="AH35" s="19"/>
      <c r="AO35" s="18"/>
      <c r="AP35" s="380"/>
      <c r="AQ35" s="381"/>
      <c r="AR35" s="381"/>
      <c r="AS35" s="381"/>
      <c r="AT35" s="381"/>
      <c r="AU35" s="381"/>
      <c r="AV35" s="381"/>
      <c r="AW35" s="381"/>
      <c r="AX35" s="381"/>
      <c r="AY35" s="381"/>
      <c r="AZ35" s="381"/>
      <c r="BA35" s="381"/>
      <c r="BB35" s="381"/>
      <c r="BC35" s="381"/>
      <c r="BD35" s="381"/>
      <c r="BE35" s="381"/>
      <c r="BF35" s="381"/>
      <c r="BG35" s="381"/>
      <c r="BH35" s="381"/>
      <c r="BI35" s="71"/>
    </row>
    <row r="36" spans="1:61" ht="12.75" customHeight="1" x14ac:dyDescent="0.25">
      <c r="A36" s="394"/>
      <c r="B36" s="395"/>
      <c r="C36" s="395"/>
      <c r="D36" s="395"/>
      <c r="E36" s="395"/>
      <c r="F36" s="395"/>
      <c r="G36" s="395"/>
      <c r="H36" s="395"/>
      <c r="I36" s="413"/>
      <c r="J36" s="414"/>
      <c r="K36" s="414"/>
      <c r="L36" s="414"/>
      <c r="M36" s="415"/>
      <c r="N36" s="73"/>
      <c r="O36" s="74"/>
      <c r="P36" s="74"/>
      <c r="Q36" s="74"/>
      <c r="R36" s="74"/>
      <c r="S36" s="74"/>
      <c r="AH36" s="19"/>
      <c r="AO36" s="18"/>
      <c r="AP36" s="380"/>
      <c r="AQ36" s="381"/>
      <c r="AR36" s="381"/>
      <c r="AS36" s="381"/>
      <c r="AT36" s="381"/>
      <c r="AU36" s="381"/>
      <c r="AV36" s="381"/>
      <c r="AW36" s="381"/>
      <c r="AX36" s="381"/>
      <c r="AY36" s="381"/>
      <c r="AZ36" s="381"/>
      <c r="BA36" s="381"/>
      <c r="BB36" s="381"/>
      <c r="BC36" s="381"/>
      <c r="BD36" s="381"/>
      <c r="BE36" s="381"/>
      <c r="BF36" s="381"/>
      <c r="BG36" s="381"/>
      <c r="BH36" s="381"/>
      <c r="BI36" s="71"/>
    </row>
    <row r="37" spans="1:61" ht="12.75" customHeight="1" x14ac:dyDescent="0.25">
      <c r="A37" s="416"/>
      <c r="B37" s="417"/>
      <c r="C37" s="417"/>
      <c r="D37" s="417"/>
      <c r="E37" s="417"/>
      <c r="F37" s="417"/>
      <c r="G37" s="417"/>
      <c r="H37" s="417"/>
      <c r="I37" s="418"/>
      <c r="J37" s="419"/>
      <c r="K37" s="419"/>
      <c r="L37" s="419"/>
      <c r="M37" s="420"/>
      <c r="N37" s="73"/>
      <c r="O37" s="74"/>
      <c r="P37" s="74"/>
      <c r="Q37" s="74"/>
      <c r="R37" s="74"/>
      <c r="S37" s="74"/>
      <c r="AH37" s="19"/>
      <c r="AO37" s="18"/>
      <c r="AP37" s="380"/>
      <c r="AQ37" s="381"/>
      <c r="AR37" s="381"/>
      <c r="AS37" s="381"/>
      <c r="AT37" s="381"/>
      <c r="AU37" s="381"/>
      <c r="AV37" s="381"/>
      <c r="AW37" s="381"/>
      <c r="AX37" s="381"/>
      <c r="AY37" s="381"/>
      <c r="AZ37" s="381"/>
      <c r="BA37" s="381"/>
      <c r="BB37" s="381"/>
      <c r="BC37" s="381"/>
      <c r="BD37" s="381"/>
      <c r="BE37" s="381"/>
      <c r="BF37" s="381"/>
      <c r="BG37" s="381"/>
      <c r="BH37" s="381"/>
      <c r="BI37" s="71"/>
    </row>
    <row r="38" spans="1:61" ht="12.75" customHeight="1" x14ac:dyDescent="0.25">
      <c r="A38" s="416"/>
      <c r="B38" s="417"/>
      <c r="C38" s="417"/>
      <c r="D38" s="417"/>
      <c r="E38" s="417"/>
      <c r="F38" s="417"/>
      <c r="G38" s="417"/>
      <c r="H38" s="417"/>
      <c r="I38" s="418"/>
      <c r="J38" s="419"/>
      <c r="K38" s="419"/>
      <c r="L38" s="419"/>
      <c r="M38" s="420"/>
      <c r="N38" s="73"/>
      <c r="O38" s="74"/>
      <c r="P38" s="74"/>
      <c r="Q38" s="74"/>
      <c r="R38" s="74"/>
      <c r="S38" s="74"/>
      <c r="AH38" s="19"/>
      <c r="AO38" s="18"/>
      <c r="AP38" s="380"/>
      <c r="AQ38" s="381"/>
      <c r="AR38" s="381"/>
      <c r="AS38" s="381"/>
      <c r="AT38" s="381"/>
      <c r="AU38" s="381"/>
      <c r="AV38" s="381"/>
      <c r="AW38" s="381"/>
      <c r="AX38" s="381"/>
      <c r="AY38" s="381"/>
      <c r="AZ38" s="381"/>
      <c r="BA38" s="381"/>
      <c r="BB38" s="381"/>
      <c r="BC38" s="381"/>
      <c r="BD38" s="381"/>
      <c r="BE38" s="381"/>
      <c r="BF38" s="381"/>
      <c r="BG38" s="381"/>
      <c r="BH38" s="381"/>
      <c r="BI38" s="71"/>
    </row>
    <row r="39" spans="1:61" ht="12.75" customHeight="1" x14ac:dyDescent="0.25">
      <c r="A39" s="416"/>
      <c r="B39" s="417"/>
      <c r="C39" s="417"/>
      <c r="D39" s="417"/>
      <c r="E39" s="417"/>
      <c r="F39" s="417"/>
      <c r="G39" s="417"/>
      <c r="H39" s="417"/>
      <c r="I39" s="418"/>
      <c r="J39" s="419"/>
      <c r="K39" s="419"/>
      <c r="L39" s="419"/>
      <c r="M39" s="420"/>
      <c r="N39" s="73"/>
      <c r="O39" s="74"/>
      <c r="P39" s="74"/>
      <c r="Q39" s="74"/>
      <c r="R39" s="74"/>
      <c r="S39" s="74"/>
      <c r="AH39" s="19"/>
      <c r="AO39" s="18"/>
      <c r="AP39" s="380"/>
      <c r="AQ39" s="381"/>
      <c r="AR39" s="381"/>
      <c r="AS39" s="381"/>
      <c r="AT39" s="381"/>
      <c r="AU39" s="381"/>
      <c r="AV39" s="381"/>
      <c r="AW39" s="381"/>
      <c r="AX39" s="381"/>
      <c r="AY39" s="381"/>
      <c r="AZ39" s="381"/>
      <c r="BA39" s="381"/>
      <c r="BB39" s="381"/>
      <c r="BC39" s="381"/>
      <c r="BD39" s="381"/>
      <c r="BE39" s="381"/>
      <c r="BF39" s="381"/>
      <c r="BG39" s="381"/>
      <c r="BH39" s="381"/>
      <c r="BI39" s="71"/>
    </row>
    <row r="40" spans="1:61" ht="12.75" customHeight="1" x14ac:dyDescent="0.25">
      <c r="A40" s="416"/>
      <c r="B40" s="417"/>
      <c r="C40" s="417"/>
      <c r="D40" s="417"/>
      <c r="E40" s="417"/>
      <c r="F40" s="417"/>
      <c r="G40" s="417"/>
      <c r="H40" s="417"/>
      <c r="I40" s="418"/>
      <c r="J40" s="419"/>
      <c r="K40" s="419"/>
      <c r="L40" s="419"/>
      <c r="M40" s="420"/>
      <c r="N40" s="73"/>
      <c r="O40" s="74"/>
      <c r="P40" s="74"/>
      <c r="Q40" s="74"/>
      <c r="R40" s="74"/>
      <c r="S40" s="74"/>
      <c r="AH40" s="19"/>
      <c r="AO40" s="18"/>
      <c r="AP40" s="380"/>
      <c r="AQ40" s="381"/>
      <c r="AR40" s="381"/>
      <c r="AS40" s="381"/>
      <c r="AT40" s="381"/>
      <c r="AU40" s="381"/>
      <c r="AV40" s="381"/>
      <c r="AW40" s="381"/>
      <c r="AX40" s="381"/>
      <c r="AY40" s="381"/>
      <c r="AZ40" s="381"/>
      <c r="BA40" s="381"/>
      <c r="BB40" s="381"/>
      <c r="BC40" s="381"/>
      <c r="BD40" s="381"/>
      <c r="BE40" s="381"/>
      <c r="BF40" s="381"/>
      <c r="BG40" s="381"/>
      <c r="BH40" s="381"/>
      <c r="BI40" s="71"/>
    </row>
    <row r="41" spans="1:61" ht="12.75" customHeight="1" x14ac:dyDescent="0.25">
      <c r="A41" s="416"/>
      <c r="B41" s="417"/>
      <c r="C41" s="417"/>
      <c r="D41" s="417"/>
      <c r="E41" s="417"/>
      <c r="F41" s="417"/>
      <c r="G41" s="417"/>
      <c r="H41" s="417"/>
      <c r="I41" s="418"/>
      <c r="J41" s="419"/>
      <c r="K41" s="419"/>
      <c r="L41" s="419"/>
      <c r="M41" s="420"/>
      <c r="N41" s="73"/>
      <c r="O41" s="74"/>
      <c r="P41" s="74"/>
      <c r="Q41" s="74"/>
      <c r="R41" s="74"/>
      <c r="S41" s="74"/>
      <c r="AH41" s="19"/>
      <c r="AO41" s="18"/>
      <c r="AP41" s="380"/>
      <c r="AQ41" s="381"/>
      <c r="AR41" s="381"/>
      <c r="AS41" s="381"/>
      <c r="AT41" s="381"/>
      <c r="AU41" s="381"/>
      <c r="AV41" s="381"/>
      <c r="AW41" s="381"/>
      <c r="AX41" s="381"/>
      <c r="AY41" s="381"/>
      <c r="AZ41" s="381"/>
      <c r="BA41" s="381"/>
      <c r="BB41" s="381"/>
      <c r="BC41" s="381"/>
      <c r="BD41" s="381"/>
      <c r="BE41" s="381"/>
      <c r="BF41" s="381"/>
      <c r="BG41" s="381"/>
      <c r="BH41" s="381"/>
      <c r="BI41" s="71"/>
    </row>
    <row r="42" spans="1:61" ht="12.75" customHeight="1" x14ac:dyDescent="0.25">
      <c r="A42" s="416"/>
      <c r="B42" s="417"/>
      <c r="C42" s="417"/>
      <c r="D42" s="417"/>
      <c r="E42" s="417"/>
      <c r="F42" s="417"/>
      <c r="G42" s="417"/>
      <c r="H42" s="417"/>
      <c r="I42" s="418"/>
      <c r="J42" s="419"/>
      <c r="K42" s="419"/>
      <c r="L42" s="419"/>
      <c r="M42" s="420"/>
      <c r="N42" s="73"/>
      <c r="O42" s="74"/>
      <c r="P42" s="74"/>
      <c r="Q42" s="74"/>
      <c r="R42" s="74"/>
      <c r="S42" s="74"/>
      <c r="AH42" s="19"/>
      <c r="AO42" s="18"/>
      <c r="AP42" s="380"/>
      <c r="AQ42" s="381"/>
      <c r="AR42" s="381"/>
      <c r="AS42" s="381"/>
      <c r="AT42" s="381"/>
      <c r="AU42" s="381"/>
      <c r="AV42" s="381"/>
      <c r="AW42" s="381"/>
      <c r="AX42" s="381"/>
      <c r="AY42" s="381"/>
      <c r="AZ42" s="381"/>
      <c r="BA42" s="381"/>
      <c r="BB42" s="381"/>
      <c r="BC42" s="381"/>
      <c r="BD42" s="381"/>
      <c r="BE42" s="381"/>
      <c r="BF42" s="381"/>
      <c r="BG42" s="381"/>
      <c r="BH42" s="381"/>
      <c r="BI42" s="71"/>
    </row>
    <row r="43" spans="1:61" ht="12.75" customHeight="1" x14ac:dyDescent="0.25">
      <c r="A43" s="429"/>
      <c r="B43" s="426"/>
      <c r="C43" s="426"/>
      <c r="D43" s="427"/>
      <c r="E43" s="418"/>
      <c r="F43" s="426"/>
      <c r="G43" s="426"/>
      <c r="H43" s="427"/>
      <c r="I43" s="418"/>
      <c r="J43" s="426"/>
      <c r="K43" s="426"/>
      <c r="L43" s="426"/>
      <c r="M43" s="428"/>
      <c r="N43" s="73"/>
      <c r="O43" s="74"/>
      <c r="P43" s="74"/>
      <c r="Q43" s="74"/>
      <c r="R43" s="74"/>
      <c r="S43" s="74"/>
      <c r="AH43" s="19"/>
      <c r="AO43" s="18"/>
      <c r="AP43" s="380"/>
      <c r="AQ43" s="381"/>
      <c r="AR43" s="381"/>
      <c r="AS43" s="381"/>
      <c r="AT43" s="381"/>
      <c r="AU43" s="381"/>
      <c r="AV43" s="381"/>
      <c r="AW43" s="381"/>
      <c r="AX43" s="381"/>
      <c r="AY43" s="381"/>
      <c r="AZ43" s="381"/>
      <c r="BA43" s="381"/>
      <c r="BB43" s="381"/>
      <c r="BC43" s="381"/>
      <c r="BD43" s="381"/>
      <c r="BE43" s="381"/>
      <c r="BF43" s="381"/>
      <c r="BG43" s="381"/>
      <c r="BH43" s="381"/>
      <c r="BI43" s="71"/>
    </row>
    <row r="44" spans="1:61" ht="12.75" customHeight="1" x14ac:dyDescent="0.25">
      <c r="A44" s="429"/>
      <c r="B44" s="426"/>
      <c r="C44" s="426"/>
      <c r="D44" s="427"/>
      <c r="E44" s="418"/>
      <c r="F44" s="426"/>
      <c r="G44" s="426"/>
      <c r="H44" s="427"/>
      <c r="I44" s="418"/>
      <c r="J44" s="426"/>
      <c r="K44" s="426"/>
      <c r="L44" s="426"/>
      <c r="M44" s="428"/>
      <c r="N44" s="73"/>
      <c r="O44" s="74"/>
      <c r="P44" s="74"/>
      <c r="Q44" s="74"/>
      <c r="R44" s="74"/>
      <c r="S44" s="74"/>
      <c r="AH44" s="19"/>
      <c r="AO44" s="18"/>
      <c r="AP44" s="380"/>
      <c r="AQ44" s="381"/>
      <c r="AR44" s="381"/>
      <c r="AS44" s="381"/>
      <c r="AT44" s="381"/>
      <c r="AU44" s="381"/>
      <c r="AV44" s="381"/>
      <c r="AW44" s="381"/>
      <c r="AX44" s="381"/>
      <c r="AY44" s="381"/>
      <c r="AZ44" s="381"/>
      <c r="BA44" s="381"/>
      <c r="BB44" s="381"/>
      <c r="BC44" s="381"/>
      <c r="BD44" s="381"/>
      <c r="BE44" s="381"/>
      <c r="BF44" s="381"/>
      <c r="BG44" s="381"/>
      <c r="BH44" s="381"/>
      <c r="BI44" s="71"/>
    </row>
    <row r="45" spans="1:61" ht="12.75" customHeight="1" x14ac:dyDescent="0.25">
      <c r="A45" s="429"/>
      <c r="B45" s="426"/>
      <c r="C45" s="426"/>
      <c r="D45" s="427"/>
      <c r="E45" s="418"/>
      <c r="F45" s="426"/>
      <c r="G45" s="426"/>
      <c r="H45" s="427"/>
      <c r="I45" s="418"/>
      <c r="J45" s="426"/>
      <c r="K45" s="426"/>
      <c r="L45" s="426"/>
      <c r="M45" s="428"/>
      <c r="N45" s="73"/>
      <c r="O45" s="74"/>
      <c r="P45" s="74"/>
      <c r="Q45" s="74"/>
      <c r="R45" s="74"/>
      <c r="S45" s="74"/>
      <c r="AH45" s="19"/>
      <c r="AO45" s="18"/>
      <c r="AP45" s="380"/>
      <c r="AQ45" s="381"/>
      <c r="AR45" s="381"/>
      <c r="AS45" s="381"/>
      <c r="AT45" s="381"/>
      <c r="AU45" s="381"/>
      <c r="AV45" s="381"/>
      <c r="AW45" s="381"/>
      <c r="AX45" s="381"/>
      <c r="AY45" s="381"/>
      <c r="AZ45" s="381"/>
      <c r="BA45" s="381"/>
      <c r="BB45" s="381"/>
      <c r="BC45" s="381"/>
      <c r="BD45" s="381"/>
      <c r="BE45" s="381"/>
      <c r="BF45" s="381"/>
      <c r="BG45" s="381"/>
      <c r="BH45" s="381"/>
      <c r="BI45" s="71"/>
    </row>
    <row r="46" spans="1:61" ht="12.75" customHeight="1" x14ac:dyDescent="0.25">
      <c r="A46" s="429"/>
      <c r="B46" s="426"/>
      <c r="C46" s="426"/>
      <c r="D46" s="427"/>
      <c r="E46" s="418"/>
      <c r="F46" s="426"/>
      <c r="G46" s="426"/>
      <c r="H46" s="427"/>
      <c r="I46" s="418"/>
      <c r="J46" s="426"/>
      <c r="K46" s="426"/>
      <c r="L46" s="426"/>
      <c r="M46" s="428"/>
      <c r="N46" s="73"/>
      <c r="O46" s="74"/>
      <c r="P46" s="74"/>
      <c r="Q46" s="74"/>
      <c r="R46" s="74"/>
      <c r="S46" s="74"/>
      <c r="AH46" s="19"/>
      <c r="AO46" s="18"/>
      <c r="AP46" s="380"/>
      <c r="AQ46" s="381"/>
      <c r="AR46" s="381"/>
      <c r="AS46" s="381"/>
      <c r="AT46" s="381"/>
      <c r="AU46" s="381"/>
      <c r="AV46" s="381"/>
      <c r="AW46" s="381"/>
      <c r="AX46" s="381"/>
      <c r="AY46" s="381"/>
      <c r="AZ46" s="381"/>
      <c r="BA46" s="381"/>
      <c r="BB46" s="381"/>
      <c r="BC46" s="381"/>
      <c r="BD46" s="381"/>
      <c r="BE46" s="381"/>
      <c r="BF46" s="381"/>
      <c r="BG46" s="381"/>
      <c r="BH46" s="381"/>
      <c r="BI46" s="71"/>
    </row>
    <row r="47" spans="1:61" ht="12.75" customHeight="1" x14ac:dyDescent="0.25">
      <c r="A47" s="429"/>
      <c r="B47" s="426"/>
      <c r="C47" s="426"/>
      <c r="D47" s="427"/>
      <c r="E47" s="418"/>
      <c r="F47" s="426"/>
      <c r="G47" s="426"/>
      <c r="H47" s="427"/>
      <c r="I47" s="418"/>
      <c r="J47" s="426"/>
      <c r="K47" s="426"/>
      <c r="L47" s="426"/>
      <c r="M47" s="428"/>
      <c r="N47" s="73"/>
      <c r="O47" s="74"/>
      <c r="P47" s="74"/>
      <c r="Q47" s="74"/>
      <c r="R47" s="74"/>
      <c r="S47" s="74"/>
      <c r="AH47" s="19"/>
      <c r="AO47" s="18"/>
      <c r="AP47" s="380"/>
      <c r="AQ47" s="381"/>
      <c r="AR47" s="381"/>
      <c r="AS47" s="381"/>
      <c r="AT47" s="381"/>
      <c r="AU47" s="381"/>
      <c r="AV47" s="381"/>
      <c r="AW47" s="381"/>
      <c r="AX47" s="381"/>
      <c r="AY47" s="381"/>
      <c r="AZ47" s="381"/>
      <c r="BA47" s="381"/>
      <c r="BB47" s="381"/>
      <c r="BC47" s="381"/>
      <c r="BD47" s="381"/>
      <c r="BE47" s="381"/>
      <c r="BF47" s="381"/>
      <c r="BG47" s="381"/>
      <c r="BH47" s="381"/>
      <c r="BI47" s="71"/>
    </row>
    <row r="48" spans="1:61" ht="12.75" customHeight="1" x14ac:dyDescent="0.25">
      <c r="A48" s="429"/>
      <c r="B48" s="426"/>
      <c r="C48" s="426"/>
      <c r="D48" s="427"/>
      <c r="E48" s="418"/>
      <c r="F48" s="426"/>
      <c r="G48" s="426"/>
      <c r="H48" s="427"/>
      <c r="I48" s="418"/>
      <c r="J48" s="426"/>
      <c r="K48" s="426"/>
      <c r="L48" s="426"/>
      <c r="M48" s="428"/>
      <c r="N48" s="73"/>
      <c r="O48" s="74"/>
      <c r="P48" s="74"/>
      <c r="Q48" s="74"/>
      <c r="R48" s="74"/>
      <c r="S48" s="74"/>
      <c r="AH48" s="19"/>
      <c r="AO48" s="18"/>
      <c r="AP48" s="380"/>
      <c r="AQ48" s="381"/>
      <c r="AR48" s="381"/>
      <c r="AS48" s="381"/>
      <c r="AT48" s="381"/>
      <c r="AU48" s="381"/>
      <c r="AV48" s="381"/>
      <c r="AW48" s="381"/>
      <c r="AX48" s="381"/>
      <c r="AY48" s="381"/>
      <c r="AZ48" s="381"/>
      <c r="BA48" s="381"/>
      <c r="BB48" s="381"/>
      <c r="BC48" s="381"/>
      <c r="BD48" s="381"/>
      <c r="BE48" s="381"/>
      <c r="BF48" s="381"/>
      <c r="BG48" s="381"/>
      <c r="BH48" s="381"/>
      <c r="BI48" s="71"/>
    </row>
    <row r="49" spans="1:61" ht="12.75" customHeight="1" x14ac:dyDescent="0.25">
      <c r="A49" s="429"/>
      <c r="B49" s="426"/>
      <c r="C49" s="426"/>
      <c r="D49" s="427"/>
      <c r="E49" s="418"/>
      <c r="F49" s="426"/>
      <c r="G49" s="426"/>
      <c r="H49" s="427"/>
      <c r="I49" s="418"/>
      <c r="J49" s="426"/>
      <c r="K49" s="426"/>
      <c r="L49" s="426"/>
      <c r="M49" s="428"/>
      <c r="N49" s="73"/>
      <c r="O49" s="74"/>
      <c r="P49" s="74"/>
      <c r="Q49" s="74"/>
      <c r="R49" s="74"/>
      <c r="S49" s="74"/>
      <c r="AH49" s="19"/>
      <c r="AO49" s="18"/>
      <c r="AP49" s="380"/>
      <c r="AQ49" s="381"/>
      <c r="AR49" s="381"/>
      <c r="AS49" s="381"/>
      <c r="AT49" s="381"/>
      <c r="AU49" s="381"/>
      <c r="AV49" s="381"/>
      <c r="AW49" s="381"/>
      <c r="AX49" s="381"/>
      <c r="AY49" s="381"/>
      <c r="AZ49" s="381"/>
      <c r="BA49" s="381"/>
      <c r="BB49" s="381"/>
      <c r="BC49" s="381"/>
      <c r="BD49" s="381"/>
      <c r="BE49" s="381"/>
      <c r="BF49" s="381"/>
      <c r="BG49" s="381"/>
      <c r="BH49" s="381"/>
      <c r="BI49" s="71"/>
    </row>
    <row r="50" spans="1:61" ht="12.75" customHeight="1" thickBot="1" x14ac:dyDescent="0.3">
      <c r="A50" s="429"/>
      <c r="B50" s="426"/>
      <c r="C50" s="426"/>
      <c r="D50" s="427"/>
      <c r="E50" s="418"/>
      <c r="F50" s="426"/>
      <c r="G50" s="426"/>
      <c r="H50" s="427"/>
      <c r="I50" s="418"/>
      <c r="J50" s="426"/>
      <c r="K50" s="426"/>
      <c r="L50" s="426"/>
      <c r="M50" s="428"/>
      <c r="N50" s="73"/>
      <c r="O50" s="74"/>
      <c r="P50" s="74"/>
      <c r="Q50" s="74"/>
      <c r="R50" s="74"/>
      <c r="S50" s="74"/>
      <c r="AH50" s="19"/>
      <c r="AO50" s="18"/>
      <c r="AP50" s="380"/>
      <c r="AQ50" s="381"/>
      <c r="AR50" s="381"/>
      <c r="AS50" s="381"/>
      <c r="AT50" s="381"/>
      <c r="AU50" s="381"/>
      <c r="AV50" s="381"/>
      <c r="AW50" s="381"/>
      <c r="AX50" s="381"/>
      <c r="AY50" s="381"/>
      <c r="AZ50" s="381"/>
      <c r="BA50" s="381"/>
      <c r="BB50" s="381"/>
      <c r="BC50" s="381"/>
      <c r="BD50" s="381"/>
      <c r="BE50" s="381"/>
      <c r="BF50" s="381"/>
      <c r="BG50" s="381"/>
      <c r="BH50" s="381"/>
      <c r="BI50" s="71"/>
    </row>
    <row r="51" spans="1:61" ht="12.75" customHeight="1" x14ac:dyDescent="0.25">
      <c r="A51" s="446" t="s">
        <v>125</v>
      </c>
      <c r="B51" s="414"/>
      <c r="C51" s="414"/>
      <c r="D51" s="414"/>
      <c r="E51" s="414"/>
      <c r="F51" s="414"/>
      <c r="G51" s="414"/>
      <c r="H51" s="414"/>
      <c r="I51" s="414"/>
      <c r="J51" s="414"/>
      <c r="K51" s="414"/>
      <c r="L51" s="414"/>
      <c r="M51" s="415"/>
      <c r="N51" s="70"/>
      <c r="O51" s="20"/>
      <c r="P51" s="20"/>
      <c r="Q51" s="20"/>
      <c r="R51" s="20"/>
      <c r="S51" s="20"/>
      <c r="AH51" s="19"/>
      <c r="AO51" s="18"/>
      <c r="AP51" s="380"/>
      <c r="AQ51" s="381"/>
      <c r="AR51" s="381"/>
      <c r="AS51" s="381"/>
      <c r="AT51" s="381"/>
      <c r="AU51" s="381"/>
      <c r="AV51" s="381"/>
      <c r="AW51" s="381"/>
      <c r="AX51" s="381"/>
      <c r="AY51" s="381"/>
      <c r="AZ51" s="381"/>
      <c r="BA51" s="381"/>
      <c r="BB51" s="381"/>
      <c r="BC51" s="381"/>
      <c r="BD51" s="381"/>
      <c r="BE51" s="381"/>
      <c r="BF51" s="381"/>
      <c r="BG51" s="381"/>
      <c r="BH51" s="381"/>
      <c r="BI51" s="71"/>
    </row>
    <row r="52" spans="1:61" ht="12.75" customHeight="1" x14ac:dyDescent="0.25">
      <c r="A52" s="384" t="s">
        <v>123</v>
      </c>
      <c r="B52" s="447"/>
      <c r="C52" s="447"/>
      <c r="D52" s="448"/>
      <c r="E52" s="452" t="s">
        <v>124</v>
      </c>
      <c r="F52" s="453"/>
      <c r="G52" s="453"/>
      <c r="H52" s="454"/>
      <c r="I52" s="391" t="s">
        <v>58</v>
      </c>
      <c r="J52" s="447"/>
      <c r="K52" s="447"/>
      <c r="L52" s="447"/>
      <c r="M52" s="458"/>
      <c r="N52" s="70"/>
      <c r="O52" s="20"/>
      <c r="P52" s="20"/>
      <c r="Q52" s="20"/>
      <c r="R52" s="20"/>
      <c r="S52" s="20"/>
      <c r="AH52" s="19"/>
      <c r="AO52" s="18"/>
      <c r="AP52" s="380"/>
      <c r="AQ52" s="381"/>
      <c r="AR52" s="381"/>
      <c r="AS52" s="381"/>
      <c r="AT52" s="381"/>
      <c r="AU52" s="381"/>
      <c r="AV52" s="381"/>
      <c r="AW52" s="381"/>
      <c r="AX52" s="381"/>
      <c r="AY52" s="381"/>
      <c r="AZ52" s="381"/>
      <c r="BA52" s="381"/>
      <c r="BB52" s="381"/>
      <c r="BC52" s="381"/>
      <c r="BD52" s="381"/>
      <c r="BE52" s="381"/>
      <c r="BF52" s="381"/>
      <c r="BG52" s="381"/>
      <c r="BH52" s="381"/>
      <c r="BI52" s="71"/>
    </row>
    <row r="53" spans="1:61" ht="12.75" customHeight="1" thickBot="1" x14ac:dyDescent="0.3">
      <c r="A53" s="449"/>
      <c r="B53" s="450"/>
      <c r="C53" s="450"/>
      <c r="D53" s="451"/>
      <c r="E53" s="455"/>
      <c r="F53" s="456"/>
      <c r="G53" s="456"/>
      <c r="H53" s="457"/>
      <c r="I53" s="459"/>
      <c r="J53" s="450"/>
      <c r="K53" s="450"/>
      <c r="L53" s="450"/>
      <c r="M53" s="460"/>
      <c r="N53" s="70"/>
      <c r="O53" s="20"/>
      <c r="P53" s="20"/>
      <c r="Q53" s="20"/>
      <c r="R53" s="20"/>
      <c r="S53" s="20"/>
      <c r="AH53" s="19"/>
      <c r="AO53" s="18"/>
      <c r="AP53" s="380"/>
      <c r="AQ53" s="381"/>
      <c r="AR53" s="381"/>
      <c r="AS53" s="381"/>
      <c r="AT53" s="381"/>
      <c r="AU53" s="381"/>
      <c r="AV53" s="381"/>
      <c r="AW53" s="381"/>
      <c r="AX53" s="381"/>
      <c r="AY53" s="381"/>
      <c r="AZ53" s="381"/>
      <c r="BA53" s="381"/>
      <c r="BB53" s="381"/>
      <c r="BC53" s="381"/>
      <c r="BD53" s="381"/>
      <c r="BE53" s="381"/>
      <c r="BF53" s="381"/>
      <c r="BG53" s="381"/>
      <c r="BH53" s="381"/>
      <c r="BI53" s="71"/>
    </row>
    <row r="54" spans="1:61" ht="12.75" customHeight="1" x14ac:dyDescent="0.25">
      <c r="A54" s="461"/>
      <c r="B54" s="461"/>
      <c r="C54" s="461"/>
      <c r="D54" s="461"/>
      <c r="E54" s="461"/>
      <c r="F54" s="461"/>
      <c r="G54" s="461"/>
      <c r="H54" s="461"/>
      <c r="I54" s="358"/>
      <c r="J54" s="462"/>
      <c r="K54" s="462"/>
      <c r="L54" s="462"/>
      <c r="M54" s="463"/>
      <c r="N54" s="73"/>
      <c r="O54" s="74"/>
      <c r="P54" s="74"/>
      <c r="Q54" s="74"/>
      <c r="R54" s="74"/>
      <c r="S54" s="74"/>
      <c r="AH54" s="19"/>
      <c r="AO54" s="18"/>
      <c r="AP54" s="380"/>
      <c r="AQ54" s="381"/>
      <c r="AR54" s="381"/>
      <c r="AS54" s="381"/>
      <c r="AT54" s="381"/>
      <c r="AU54" s="381"/>
      <c r="AV54" s="381"/>
      <c r="AW54" s="381"/>
      <c r="AX54" s="381"/>
      <c r="AY54" s="381"/>
      <c r="AZ54" s="381"/>
      <c r="BA54" s="381"/>
      <c r="BB54" s="381"/>
      <c r="BC54" s="381"/>
      <c r="BD54" s="381"/>
      <c r="BE54" s="381"/>
      <c r="BF54" s="381"/>
      <c r="BG54" s="381"/>
      <c r="BH54" s="381"/>
      <c r="BI54" s="71"/>
    </row>
    <row r="55" spans="1:61" ht="12.75" customHeight="1" thickBot="1" x14ac:dyDescent="0.3">
      <c r="A55" s="430"/>
      <c r="B55" s="430"/>
      <c r="C55" s="430"/>
      <c r="D55" s="430"/>
      <c r="E55" s="430"/>
      <c r="F55" s="430"/>
      <c r="G55" s="430"/>
      <c r="H55" s="430"/>
      <c r="I55" s="431"/>
      <c r="J55" s="432"/>
      <c r="K55" s="432"/>
      <c r="L55" s="432"/>
      <c r="M55" s="433"/>
      <c r="N55" s="73"/>
      <c r="O55" s="74"/>
      <c r="P55" s="74"/>
      <c r="Q55" s="74"/>
      <c r="R55" s="74"/>
      <c r="S55" s="74"/>
      <c r="AH55" s="19"/>
      <c r="AO55" s="18"/>
      <c r="AP55" s="382"/>
      <c r="AQ55" s="383"/>
      <c r="AR55" s="383"/>
      <c r="AS55" s="383"/>
      <c r="AT55" s="383"/>
      <c r="AU55" s="383"/>
      <c r="AV55" s="383"/>
      <c r="AW55" s="383"/>
      <c r="AX55" s="383"/>
      <c r="AY55" s="383"/>
      <c r="AZ55" s="383"/>
      <c r="BA55" s="383"/>
      <c r="BB55" s="383"/>
      <c r="BC55" s="383"/>
      <c r="BD55" s="383"/>
      <c r="BE55" s="383"/>
      <c r="BF55" s="383"/>
      <c r="BG55" s="383"/>
      <c r="BH55" s="383"/>
      <c r="BI55" s="71"/>
    </row>
  </sheetData>
  <mergeCells count="266">
    <mergeCell ref="A55:D55"/>
    <mergeCell ref="E55:H55"/>
    <mergeCell ref="I55:M55"/>
    <mergeCell ref="T5:X5"/>
    <mergeCell ref="T6:X6"/>
    <mergeCell ref="Y5:AM5"/>
    <mergeCell ref="Y6:AM6"/>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C15:BE15"/>
    <mergeCell ref="BF15:BH15"/>
    <mergeCell ref="AF16:AM17"/>
    <mergeCell ref="AN16:AP16"/>
    <mergeCell ref="AQ16:AS16"/>
    <mergeCell ref="AT16:AV16"/>
    <mergeCell ref="AW16:AY16"/>
    <mergeCell ref="AZ16:BB16"/>
    <mergeCell ref="BC16:BE16"/>
    <mergeCell ref="BF16:BH16"/>
    <mergeCell ref="BF17:BH17"/>
    <mergeCell ref="AZ15:BB15"/>
    <mergeCell ref="A14:E14"/>
    <mergeCell ref="F14:I14"/>
    <mergeCell ref="J14:L14"/>
    <mergeCell ref="M14:P14"/>
    <mergeCell ref="Q14:V14"/>
    <mergeCell ref="A17:E18"/>
    <mergeCell ref="F17:I18"/>
    <mergeCell ref="J17:L18"/>
    <mergeCell ref="M17:P18"/>
    <mergeCell ref="Q17:V18"/>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AF12:AM13"/>
    <mergeCell ref="AN12:AP12"/>
    <mergeCell ref="AQ12:AS12"/>
    <mergeCell ref="AT12:AV12"/>
    <mergeCell ref="AW12:AY12"/>
    <mergeCell ref="AZ12:BB12"/>
    <mergeCell ref="BC14:BE14"/>
    <mergeCell ref="BF14:BH14"/>
    <mergeCell ref="A15:E15"/>
    <mergeCell ref="F15:I15"/>
    <mergeCell ref="J15:L15"/>
    <mergeCell ref="M15:P15"/>
    <mergeCell ref="Q15:V15"/>
    <mergeCell ref="W15:AB15"/>
    <mergeCell ref="AN15:AP15"/>
    <mergeCell ref="AQ15:AS15"/>
    <mergeCell ref="AF14:AM15"/>
    <mergeCell ref="AN14:AP14"/>
    <mergeCell ref="AQ14:AS14"/>
    <mergeCell ref="AT14:AV14"/>
    <mergeCell ref="AW14:AY14"/>
    <mergeCell ref="AZ14:BB14"/>
    <mergeCell ref="AT15:AV15"/>
    <mergeCell ref="AW15:AY15"/>
    <mergeCell ref="BC12:BE12"/>
    <mergeCell ref="BF12:BH12"/>
    <mergeCell ref="AN13:AP13"/>
    <mergeCell ref="AQ13:AS13"/>
    <mergeCell ref="AT13:AV13"/>
    <mergeCell ref="AW13:AY13"/>
    <mergeCell ref="AZ13:BB13"/>
    <mergeCell ref="BC13:BE13"/>
    <mergeCell ref="BF13:BH13"/>
    <mergeCell ref="BC7:BE7"/>
    <mergeCell ref="BF7:BH7"/>
    <mergeCell ref="A9:AB9"/>
    <mergeCell ref="AE9:AE22"/>
    <mergeCell ref="AF9:BH9"/>
    <mergeCell ref="AQ10:AS11"/>
    <mergeCell ref="AT10:AV11"/>
    <mergeCell ref="AW10:AY11"/>
    <mergeCell ref="AZ10:BB11"/>
    <mergeCell ref="BC10:BE11"/>
    <mergeCell ref="A12:E12"/>
    <mergeCell ref="F12:I12"/>
    <mergeCell ref="J12:L12"/>
    <mergeCell ref="M12:P12"/>
    <mergeCell ref="Q12:V12"/>
    <mergeCell ref="W12:AB12"/>
    <mergeCell ref="BF10:BH11"/>
    <mergeCell ref="A11:E11"/>
    <mergeCell ref="F11:I11"/>
    <mergeCell ref="J11:L11"/>
    <mergeCell ref="M11:P11"/>
    <mergeCell ref="Q11:V11"/>
    <mergeCell ref="W11:AB11"/>
    <mergeCell ref="W14:AB14"/>
    <mergeCell ref="A7:E7"/>
    <mergeCell ref="F7:S7"/>
    <mergeCell ref="T7:X7"/>
    <mergeCell ref="Y7:AM7"/>
    <mergeCell ref="AQ7:AS7"/>
    <mergeCell ref="AT7:AV7"/>
    <mergeCell ref="AW7:AY7"/>
    <mergeCell ref="AZ7:BB7"/>
    <mergeCell ref="F6:S6"/>
    <mergeCell ref="AN6:AP7"/>
    <mergeCell ref="AQ6:AS6"/>
    <mergeCell ref="AT6:AV6"/>
    <mergeCell ref="AW6:AY6"/>
    <mergeCell ref="AZ6:BB6"/>
    <mergeCell ref="A1:BH1"/>
    <mergeCell ref="AH4:AJ4"/>
    <mergeCell ref="AK4:AM4"/>
    <mergeCell ref="AN4:AT5"/>
    <mergeCell ref="AU4:BH4"/>
    <mergeCell ref="A5:E5"/>
    <mergeCell ref="F5:S5"/>
    <mergeCell ref="AU5:BH5"/>
    <mergeCell ref="A6:E6"/>
    <mergeCell ref="A4:E4"/>
    <mergeCell ref="F4:S4"/>
    <mergeCell ref="T4:X4"/>
    <mergeCell ref="Y4:AA4"/>
    <mergeCell ref="AB4:AD4"/>
    <mergeCell ref="AE4:AG4"/>
    <mergeCell ref="BC6:BE6"/>
    <mergeCell ref="BF6:BH6"/>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U54"/>
  <sheetViews>
    <sheetView showGridLines="0" zoomScale="125" workbookViewId="0">
      <selection activeCell="L21" sqref="L21"/>
    </sheetView>
  </sheetViews>
  <sheetFormatPr defaultRowHeight="12.75" x14ac:dyDescent="0.2"/>
  <cols>
    <col min="1" max="1" width="7" style="82" customWidth="1"/>
    <col min="2" max="2" width="6.7109375" style="82" customWidth="1"/>
    <col min="3" max="10" width="9.7109375" style="82" customWidth="1"/>
    <col min="11" max="11" width="3.140625" style="82" customWidth="1"/>
    <col min="12" max="15" width="8" style="82" customWidth="1"/>
    <col min="16" max="16384" width="9.140625" style="82"/>
  </cols>
  <sheetData>
    <row r="1" spans="1:21" ht="32.25" customHeight="1" thickBot="1" x14ac:dyDescent="0.25">
      <c r="A1" s="540" t="s">
        <v>221</v>
      </c>
      <c r="B1" s="541"/>
      <c r="C1" s="541"/>
      <c r="D1" s="541"/>
      <c r="E1" s="541"/>
      <c r="F1" s="541"/>
      <c r="G1" s="541"/>
      <c r="H1" s="541"/>
      <c r="I1" s="541"/>
      <c r="J1" s="541"/>
    </row>
    <row r="2" spans="1:21" ht="18" customHeight="1" x14ac:dyDescent="0.25">
      <c r="A2" s="469" t="s">
        <v>128</v>
      </c>
      <c r="B2" s="470"/>
      <c r="C2" s="470"/>
      <c r="D2" s="470"/>
      <c r="E2" s="470"/>
      <c r="F2" s="470"/>
      <c r="G2" s="470"/>
      <c r="H2" s="470"/>
      <c r="I2" s="470"/>
      <c r="J2" s="471"/>
      <c r="L2" s="472" t="s">
        <v>129</v>
      </c>
      <c r="M2" s="473"/>
      <c r="N2" s="473"/>
      <c r="O2" s="474"/>
    </row>
    <row r="3" spans="1:21" ht="17.100000000000001" customHeight="1" x14ac:dyDescent="0.25">
      <c r="A3" s="83" t="s">
        <v>130</v>
      </c>
      <c r="B3" s="481"/>
      <c r="C3" s="481"/>
      <c r="D3" s="481"/>
      <c r="E3" s="481"/>
      <c r="F3" s="84" t="s">
        <v>35</v>
      </c>
      <c r="G3" s="481"/>
      <c r="H3" s="481"/>
      <c r="I3" s="481"/>
      <c r="J3" s="482"/>
      <c r="L3" s="475"/>
      <c r="M3" s="476"/>
      <c r="N3" s="476"/>
      <c r="O3" s="477"/>
    </row>
    <row r="4" spans="1:21" ht="17.100000000000001" customHeight="1" x14ac:dyDescent="0.25">
      <c r="A4" s="85" t="s">
        <v>131</v>
      </c>
      <c r="B4" s="481"/>
      <c r="C4" s="481"/>
      <c r="D4" s="481"/>
      <c r="E4" s="86"/>
      <c r="F4" s="84" t="s">
        <v>132</v>
      </c>
      <c r="G4" s="132"/>
      <c r="H4" s="87"/>
      <c r="I4" s="84" t="s">
        <v>133</v>
      </c>
      <c r="J4" s="133"/>
      <c r="L4" s="475"/>
      <c r="M4" s="476"/>
      <c r="N4" s="476"/>
      <c r="O4" s="477"/>
    </row>
    <row r="5" spans="1:21" ht="17.100000000000001" customHeight="1" thickBot="1" x14ac:dyDescent="0.3">
      <c r="A5" s="88" t="s">
        <v>134</v>
      </c>
      <c r="B5" s="89"/>
      <c r="C5" s="483"/>
      <c r="D5" s="483"/>
      <c r="E5" s="483"/>
      <c r="F5" s="483"/>
      <c r="G5" s="483"/>
      <c r="H5" s="483"/>
      <c r="I5" s="90" t="s">
        <v>43</v>
      </c>
      <c r="J5" s="91"/>
      <c r="L5" s="478"/>
      <c r="M5" s="479"/>
      <c r="N5" s="479"/>
      <c r="O5" s="480"/>
    </row>
    <row r="6" spans="1:21" ht="15" customHeight="1" thickTop="1" x14ac:dyDescent="0.2">
      <c r="A6" s="484" t="s">
        <v>135</v>
      </c>
      <c r="B6" s="485"/>
      <c r="C6" s="485"/>
      <c r="D6" s="485"/>
      <c r="E6" s="485"/>
      <c r="F6" s="485"/>
      <c r="G6" s="485"/>
      <c r="H6" s="485"/>
      <c r="I6" s="485"/>
      <c r="J6" s="486"/>
    </row>
    <row r="7" spans="1:21" ht="15.95" customHeight="1" x14ac:dyDescent="0.25">
      <c r="A7" s="487" t="s">
        <v>136</v>
      </c>
      <c r="B7" s="488"/>
      <c r="C7" s="488"/>
      <c r="D7" s="488"/>
      <c r="E7" s="488"/>
      <c r="F7" s="488"/>
      <c r="G7" s="489"/>
      <c r="H7" s="92" t="s">
        <v>137</v>
      </c>
      <c r="I7" s="490" t="s">
        <v>138</v>
      </c>
      <c r="J7" s="491"/>
      <c r="L7" s="93"/>
      <c r="M7" s="94"/>
      <c r="N7" s="94"/>
      <c r="O7" s="94"/>
      <c r="P7" s="94"/>
      <c r="Q7" s="94"/>
      <c r="R7" s="94"/>
      <c r="S7" s="94"/>
      <c r="T7" s="94"/>
      <c r="U7" s="94"/>
    </row>
    <row r="8" spans="1:21" ht="15.95" customHeight="1" x14ac:dyDescent="0.25">
      <c r="A8" s="464" t="s">
        <v>139</v>
      </c>
      <c r="B8" s="465"/>
      <c r="C8" s="465"/>
      <c r="D8" s="465"/>
      <c r="E8" s="465"/>
      <c r="F8" s="465"/>
      <c r="G8" s="466"/>
      <c r="H8" s="95" t="s">
        <v>140</v>
      </c>
      <c r="I8" s="467" t="s">
        <v>141</v>
      </c>
      <c r="J8" s="468"/>
      <c r="L8" s="93"/>
      <c r="M8" s="94"/>
      <c r="N8" s="94"/>
      <c r="O8" s="94"/>
      <c r="P8" s="94"/>
      <c r="Q8" s="94"/>
      <c r="R8" s="94"/>
      <c r="S8" s="94"/>
      <c r="T8" s="94"/>
      <c r="U8" s="94"/>
    </row>
    <row r="9" spans="1:21" ht="15.95" customHeight="1" x14ac:dyDescent="0.3">
      <c r="A9" s="464" t="s">
        <v>142</v>
      </c>
      <c r="B9" s="465"/>
      <c r="C9" s="465"/>
      <c r="D9" s="465"/>
      <c r="E9" s="465"/>
      <c r="F9" s="465"/>
      <c r="G9" s="466"/>
      <c r="H9" s="95" t="s">
        <v>140</v>
      </c>
      <c r="I9" s="467" t="s">
        <v>141</v>
      </c>
      <c r="J9" s="468"/>
      <c r="L9" s="93"/>
      <c r="M9" s="94"/>
      <c r="N9" s="94"/>
      <c r="O9" s="94"/>
      <c r="P9" s="94"/>
      <c r="Q9" s="94"/>
      <c r="R9" s="94"/>
      <c r="S9" s="94"/>
      <c r="T9" s="94"/>
      <c r="U9" s="94"/>
    </row>
    <row r="10" spans="1:21" ht="15.95" customHeight="1" x14ac:dyDescent="0.3">
      <c r="A10" s="464" t="s">
        <v>143</v>
      </c>
      <c r="B10" s="465"/>
      <c r="C10" s="465"/>
      <c r="D10" s="465"/>
      <c r="E10" s="465"/>
      <c r="F10" s="465"/>
      <c r="G10" s="466"/>
      <c r="H10" s="95" t="s">
        <v>140</v>
      </c>
      <c r="I10" s="467" t="s">
        <v>141</v>
      </c>
      <c r="J10" s="468"/>
      <c r="L10" s="93"/>
      <c r="M10" s="94"/>
      <c r="N10" s="94"/>
      <c r="O10" s="94"/>
      <c r="P10" s="94"/>
      <c r="Q10" s="94"/>
      <c r="R10" s="94"/>
      <c r="S10" s="94"/>
      <c r="T10" s="94"/>
      <c r="U10" s="94"/>
    </row>
    <row r="11" spans="1:21" ht="15.95" customHeight="1" x14ac:dyDescent="0.3">
      <c r="A11" s="464" t="s">
        <v>144</v>
      </c>
      <c r="B11" s="465"/>
      <c r="C11" s="465"/>
      <c r="D11" s="465"/>
      <c r="E11" s="465"/>
      <c r="F11" s="465"/>
      <c r="G11" s="466"/>
      <c r="H11" s="95" t="s">
        <v>145</v>
      </c>
      <c r="I11" s="467" t="s">
        <v>146</v>
      </c>
      <c r="J11" s="468"/>
      <c r="L11" s="93"/>
      <c r="M11" s="94"/>
      <c r="N11" s="94"/>
      <c r="O11" s="94"/>
      <c r="P11" s="94"/>
      <c r="Q11" s="94"/>
      <c r="R11" s="94"/>
      <c r="S11" s="94"/>
      <c r="T11" s="94"/>
      <c r="U11" s="94"/>
    </row>
    <row r="12" spans="1:21" ht="15.95" customHeight="1" x14ac:dyDescent="0.25">
      <c r="A12" s="464" t="s">
        <v>147</v>
      </c>
      <c r="B12" s="465"/>
      <c r="C12" s="465"/>
      <c r="D12" s="465"/>
      <c r="E12" s="465"/>
      <c r="F12" s="465"/>
      <c r="G12" s="466"/>
      <c r="H12" s="95" t="s">
        <v>145</v>
      </c>
      <c r="I12" s="467" t="s">
        <v>146</v>
      </c>
      <c r="J12" s="468"/>
      <c r="L12" s="93"/>
      <c r="M12" s="94"/>
      <c r="N12" s="94"/>
      <c r="O12" s="94"/>
      <c r="P12" s="94"/>
      <c r="Q12" s="94"/>
      <c r="R12" s="94"/>
      <c r="S12" s="94"/>
      <c r="T12" s="94"/>
      <c r="U12" s="94"/>
    </row>
    <row r="13" spans="1:21" ht="15.95" customHeight="1" thickBot="1" x14ac:dyDescent="0.3">
      <c r="A13" s="492" t="s">
        <v>148</v>
      </c>
      <c r="B13" s="493"/>
      <c r="C13" s="493"/>
      <c r="D13" s="493"/>
      <c r="E13" s="493"/>
      <c r="F13" s="493"/>
      <c r="G13" s="494"/>
      <c r="H13" s="96" t="s">
        <v>149</v>
      </c>
      <c r="I13" s="495" t="s">
        <v>150</v>
      </c>
      <c r="J13" s="496"/>
      <c r="L13" s="93"/>
      <c r="M13" s="94"/>
      <c r="N13" s="94"/>
      <c r="O13" s="94"/>
      <c r="P13" s="94"/>
      <c r="Q13" s="94"/>
      <c r="R13" s="94"/>
      <c r="S13" s="94"/>
      <c r="T13" s="94"/>
      <c r="U13" s="94"/>
    </row>
    <row r="14" spans="1:21" ht="12.75" customHeight="1" thickTop="1" x14ac:dyDescent="0.2">
      <c r="A14" s="497" t="s">
        <v>151</v>
      </c>
      <c r="B14" s="500">
        <v>-1</v>
      </c>
      <c r="C14" s="503" t="s">
        <v>152</v>
      </c>
      <c r="D14" s="504"/>
      <c r="E14" s="504"/>
      <c r="F14" s="504"/>
      <c r="G14" s="504"/>
      <c r="H14" s="505" t="s">
        <v>153</v>
      </c>
      <c r="I14" s="505"/>
      <c r="J14" s="506"/>
    </row>
    <row r="15" spans="1:21" ht="12.75" customHeight="1" x14ac:dyDescent="0.2">
      <c r="A15" s="498"/>
      <c r="B15" s="501"/>
      <c r="C15" s="507" t="s">
        <v>154</v>
      </c>
      <c r="D15" s="508"/>
      <c r="E15" s="508"/>
      <c r="F15" s="508"/>
      <c r="G15" s="508"/>
      <c r="H15" s="508"/>
      <c r="I15" s="509" t="s">
        <v>155</v>
      </c>
      <c r="J15" s="510"/>
    </row>
    <row r="16" spans="1:21" ht="13.5" customHeight="1" thickBot="1" x14ac:dyDescent="0.25">
      <c r="A16" s="499"/>
      <c r="B16" s="502"/>
      <c r="C16" s="511" t="s">
        <v>156</v>
      </c>
      <c r="D16" s="512"/>
      <c r="E16" s="512"/>
      <c r="F16" s="512"/>
      <c r="G16" s="512"/>
      <c r="H16" s="512"/>
      <c r="I16" s="513" t="s">
        <v>157</v>
      </c>
      <c r="J16" s="514"/>
    </row>
    <row r="17" spans="1:10" ht="13.5" customHeight="1" thickTop="1" x14ac:dyDescent="0.2">
      <c r="A17" s="522" t="s">
        <v>158</v>
      </c>
      <c r="B17" s="500">
        <v>-2</v>
      </c>
      <c r="C17" s="515" t="s">
        <v>159</v>
      </c>
      <c r="D17" s="515" t="s">
        <v>160</v>
      </c>
      <c r="E17" s="519" t="s">
        <v>161</v>
      </c>
      <c r="F17" s="515" t="s">
        <v>162</v>
      </c>
      <c r="G17" s="97"/>
      <c r="H17" s="97"/>
      <c r="I17" s="97"/>
      <c r="J17" s="98"/>
    </row>
    <row r="18" spans="1:10" ht="12.75" customHeight="1" x14ac:dyDescent="0.2">
      <c r="A18" s="523"/>
      <c r="B18" s="501"/>
      <c r="C18" s="516"/>
      <c r="D18" s="516"/>
      <c r="E18" s="520"/>
      <c r="F18" s="516"/>
      <c r="G18" s="97"/>
      <c r="H18" s="97"/>
      <c r="I18" s="97"/>
      <c r="J18" s="98"/>
    </row>
    <row r="19" spans="1:10" ht="13.5" customHeight="1" thickBot="1" x14ac:dyDescent="0.25">
      <c r="A19" s="523"/>
      <c r="B19" s="501"/>
      <c r="C19" s="518"/>
      <c r="D19" s="518"/>
      <c r="E19" s="521"/>
      <c r="F19" s="517"/>
      <c r="G19" s="97"/>
      <c r="H19" s="97"/>
      <c r="I19" s="97"/>
      <c r="J19" s="98"/>
    </row>
    <row r="20" spans="1:10" ht="17.100000000000001" customHeight="1" thickTop="1" thickBot="1" x14ac:dyDescent="0.25">
      <c r="A20" s="523"/>
      <c r="B20" s="502"/>
      <c r="C20" s="134"/>
      <c r="D20" s="134"/>
      <c r="E20" s="137" t="str">
        <f>IF(D20=0,"",C20/D20)</f>
        <v/>
      </c>
      <c r="F20" s="138" t="str">
        <f>IF(D20=0,"",IF($E$20&lt;=1.5,"Extreme",IF($E$20&lt;=1.8,"Very High",IF($E$20&lt;=2,"High",IF($E$20&lt;=2.2,"Moderate",IF($E$20&lt;=3,"Low",IF($E$20&gt;3,"Very Low")))))))</f>
        <v/>
      </c>
      <c r="G20" s="97"/>
      <c r="H20" s="97"/>
      <c r="I20" s="97"/>
      <c r="J20" s="98"/>
    </row>
    <row r="21" spans="1:10" ht="14.25" customHeight="1" thickTop="1" thickBot="1" x14ac:dyDescent="0.25">
      <c r="A21" s="523"/>
      <c r="B21" s="500">
        <v>-3</v>
      </c>
      <c r="C21" s="515" t="s">
        <v>163</v>
      </c>
      <c r="D21" s="515" t="s">
        <v>164</v>
      </c>
      <c r="E21" s="519" t="s">
        <v>165</v>
      </c>
      <c r="F21" s="515" t="s">
        <v>162</v>
      </c>
      <c r="G21" s="97"/>
      <c r="H21" s="99" t="s">
        <v>166</v>
      </c>
      <c r="I21" s="136"/>
      <c r="J21" s="98"/>
    </row>
    <row r="22" spans="1:10" ht="12.75" customHeight="1" x14ac:dyDescent="0.2">
      <c r="A22" s="523"/>
      <c r="B22" s="501"/>
      <c r="C22" s="516"/>
      <c r="D22" s="516"/>
      <c r="E22" s="520"/>
      <c r="F22" s="516"/>
      <c r="G22" s="97"/>
      <c r="H22" s="525" t="s">
        <v>167</v>
      </c>
      <c r="I22" s="526"/>
      <c r="J22" s="98"/>
    </row>
    <row r="23" spans="1:10" ht="13.5" customHeight="1" thickBot="1" x14ac:dyDescent="0.25">
      <c r="A23" s="523"/>
      <c r="B23" s="501"/>
      <c r="C23" s="518"/>
      <c r="D23" s="518"/>
      <c r="E23" s="521"/>
      <c r="F23" s="517"/>
      <c r="G23" s="97"/>
      <c r="H23" s="527" t="s">
        <v>168</v>
      </c>
      <c r="I23" s="528"/>
      <c r="J23" s="98"/>
    </row>
    <row r="24" spans="1:10" ht="17.100000000000001" customHeight="1" thickTop="1" thickBot="1" x14ac:dyDescent="0.3">
      <c r="A24" s="523"/>
      <c r="B24" s="502"/>
      <c r="C24" s="135"/>
      <c r="D24" s="135"/>
      <c r="E24" s="139" t="str">
        <f>IF(D24=0,"",C24/D24)</f>
        <v/>
      </c>
      <c r="F24" s="140" t="str">
        <f>IF(D24=0,"",IF($E$24&lt;=1.5,"Extreme",IF($E$24&lt;=1.8,"Very High",IF($E$24&lt;=2,"High",IF($E$24&lt;=2.2,"Moderate",IF($E$24&lt;=3,"Low",IF($E$24&gt;3,"Very Low")))))))</f>
        <v/>
      </c>
      <c r="G24" s="97"/>
      <c r="H24" s="529"/>
      <c r="I24" s="530"/>
      <c r="J24" s="98"/>
    </row>
    <row r="25" spans="1:10" ht="13.5" customHeight="1" thickTop="1" x14ac:dyDescent="0.2">
      <c r="A25" s="523"/>
      <c r="B25" s="500">
        <v>-4</v>
      </c>
      <c r="C25" s="515" t="s">
        <v>163</v>
      </c>
      <c r="D25" s="515" t="s">
        <v>169</v>
      </c>
      <c r="E25" s="519" t="s">
        <v>170</v>
      </c>
      <c r="F25" s="515" t="s">
        <v>162</v>
      </c>
      <c r="G25" s="97"/>
      <c r="H25" s="100"/>
      <c r="I25" s="100"/>
      <c r="J25" s="98"/>
    </row>
    <row r="26" spans="1:10" ht="12.75" customHeight="1" x14ac:dyDescent="0.2">
      <c r="A26" s="523"/>
      <c r="B26" s="501"/>
      <c r="C26" s="516"/>
      <c r="D26" s="516"/>
      <c r="E26" s="520"/>
      <c r="F26" s="516"/>
      <c r="G26" s="97"/>
      <c r="H26" s="97"/>
      <c r="I26" s="97"/>
      <c r="J26" s="98"/>
    </row>
    <row r="27" spans="1:10" ht="13.5" customHeight="1" thickBot="1" x14ac:dyDescent="0.25">
      <c r="A27" s="523"/>
      <c r="B27" s="501"/>
      <c r="C27" s="518"/>
      <c r="D27" s="518"/>
      <c r="E27" s="521"/>
      <c r="F27" s="517"/>
      <c r="G27" s="97"/>
      <c r="H27" s="97"/>
      <c r="I27" s="97"/>
      <c r="J27" s="98"/>
    </row>
    <row r="28" spans="1:10" ht="17.100000000000001" customHeight="1" thickTop="1" thickBot="1" x14ac:dyDescent="0.25">
      <c r="A28" s="524"/>
      <c r="B28" s="502"/>
      <c r="C28" s="134"/>
      <c r="D28" s="134"/>
      <c r="E28" s="139" t="str">
        <f>IF(D28=0,"",C28/D28)</f>
        <v/>
      </c>
      <c r="F28" s="140" t="str">
        <f>IF(D28=0,"",IF(E28&gt;1.2,"Extreme",IF(E28&gt;=1.01,"Very High",IF(E28&gt;=0.81,"High",IF(E28&gt;=0.61,"Moderate",IF(E28&gt;=0.41,"Low",IF(E28&lt;0.4,"Very Low")))))))</f>
        <v/>
      </c>
      <c r="G28" s="97"/>
      <c r="H28" s="97"/>
      <c r="I28" s="97"/>
      <c r="J28" s="98"/>
    </row>
    <row r="29" spans="1:10" ht="13.5" customHeight="1" thickTop="1" x14ac:dyDescent="0.2">
      <c r="A29" s="522" t="s">
        <v>171</v>
      </c>
      <c r="B29" s="500">
        <v>-5</v>
      </c>
      <c r="C29" s="515" t="s">
        <v>172</v>
      </c>
      <c r="D29" s="515" t="s">
        <v>173</v>
      </c>
      <c r="E29" s="519" t="s">
        <v>174</v>
      </c>
      <c r="F29" s="515" t="s">
        <v>162</v>
      </c>
      <c r="G29" s="97"/>
      <c r="H29" s="97"/>
      <c r="I29" s="97"/>
      <c r="J29" s="98"/>
    </row>
    <row r="30" spans="1:10" ht="12.75" customHeight="1" x14ac:dyDescent="0.2">
      <c r="A30" s="523"/>
      <c r="B30" s="501"/>
      <c r="C30" s="516"/>
      <c r="D30" s="516"/>
      <c r="E30" s="520"/>
      <c r="F30" s="516"/>
      <c r="G30" s="97"/>
      <c r="H30" s="97"/>
      <c r="I30" s="97"/>
      <c r="J30" s="98"/>
    </row>
    <row r="31" spans="1:10" ht="13.5" customHeight="1" thickBot="1" x14ac:dyDescent="0.25">
      <c r="A31" s="523"/>
      <c r="B31" s="501"/>
      <c r="C31" s="518"/>
      <c r="D31" s="518"/>
      <c r="E31" s="521"/>
      <c r="F31" s="517"/>
      <c r="G31" s="97"/>
      <c r="H31" s="97"/>
      <c r="I31" s="97"/>
      <c r="J31" s="98"/>
    </row>
    <row r="32" spans="1:10" ht="17.100000000000001" customHeight="1" thickTop="1" thickBot="1" x14ac:dyDescent="0.25">
      <c r="A32" s="523"/>
      <c r="B32" s="502"/>
      <c r="C32" s="134"/>
      <c r="D32" s="134"/>
      <c r="E32" s="137" t="str">
        <f>IF(D32=0,"",C32/D32)</f>
        <v/>
      </c>
      <c r="F32" s="140" t="str">
        <f>IF(D32=0,"",IF(E32&gt;3,"Extreme",IF(E32&gt;=2.51,"Very High",IF(E32&gt;=1.81,"High",IF(E32&gt;=1.51,"Moderate",IF(E32&gt;=1,"Low",IF(E32&lt;1,"Very Low")))))))</f>
        <v/>
      </c>
      <c r="G32" s="97"/>
      <c r="H32" s="97"/>
      <c r="I32" s="97"/>
      <c r="J32" s="98"/>
    </row>
    <row r="33" spans="1:10" ht="3.95" customHeight="1" thickTop="1" x14ac:dyDescent="0.2">
      <c r="A33" s="523"/>
      <c r="B33" s="500">
        <v>-6</v>
      </c>
      <c r="C33" s="515" t="s">
        <v>172</v>
      </c>
      <c r="D33" s="515" t="s">
        <v>175</v>
      </c>
      <c r="E33" s="515" t="s">
        <v>176</v>
      </c>
      <c r="F33" s="515" t="s">
        <v>173</v>
      </c>
      <c r="G33" s="531" t="s">
        <v>164</v>
      </c>
      <c r="H33" s="531" t="s">
        <v>177</v>
      </c>
      <c r="I33" s="531" t="s">
        <v>178</v>
      </c>
      <c r="J33" s="531" t="s">
        <v>179</v>
      </c>
    </row>
    <row r="34" spans="1:10" ht="15.95" customHeight="1" x14ac:dyDescent="0.2">
      <c r="A34" s="523"/>
      <c r="B34" s="501"/>
      <c r="C34" s="516"/>
      <c r="D34" s="516"/>
      <c r="E34" s="516"/>
      <c r="F34" s="516"/>
      <c r="G34" s="516"/>
      <c r="H34" s="516"/>
      <c r="I34" s="516"/>
      <c r="J34" s="516"/>
    </row>
    <row r="35" spans="1:10" ht="15.95" customHeight="1" x14ac:dyDescent="0.2">
      <c r="A35" s="523"/>
      <c r="B35" s="501"/>
      <c r="C35" s="516"/>
      <c r="D35" s="516"/>
      <c r="E35" s="516"/>
      <c r="F35" s="516"/>
      <c r="G35" s="516"/>
      <c r="H35" s="516"/>
      <c r="I35" s="516"/>
      <c r="J35" s="516"/>
    </row>
    <row r="36" spans="1:10" ht="15.95" customHeight="1" thickBot="1" x14ac:dyDescent="0.25">
      <c r="A36" s="523"/>
      <c r="B36" s="501"/>
      <c r="C36" s="518"/>
      <c r="D36" s="518"/>
      <c r="E36" s="518"/>
      <c r="F36" s="518"/>
      <c r="G36" s="518"/>
      <c r="H36" s="518"/>
      <c r="I36" s="518"/>
      <c r="J36" s="517"/>
    </row>
    <row r="37" spans="1:10" ht="17.100000000000001" customHeight="1" thickTop="1" thickBot="1" x14ac:dyDescent="0.25">
      <c r="A37" s="524"/>
      <c r="B37" s="502"/>
      <c r="C37" s="134"/>
      <c r="D37" s="134"/>
      <c r="E37" s="134"/>
      <c r="F37" s="134"/>
      <c r="G37" s="134"/>
      <c r="H37" s="134"/>
      <c r="I37" s="137" t="str">
        <f>IF(H37=0,"",E37/H37)</f>
        <v/>
      </c>
      <c r="J37" s="140" t="str">
        <f>IF(H37=0,"",IF(I37&gt;1.6,"Extreme",IF(I37&gt;=1.2,"Very High",IF(I37&gt;=1.15,"High",IF(I37&gt;=1.06,"Moderate",IF(I37&gt;=0.8,"Low",IF(I37&lt;0.8,"Very Low")))))))</f>
        <v/>
      </c>
    </row>
    <row r="38" spans="1:10" ht="13.5" customHeight="1" thickTop="1" x14ac:dyDescent="0.2">
      <c r="A38" s="522" t="s">
        <v>180</v>
      </c>
      <c r="B38" s="500">
        <v>-7</v>
      </c>
      <c r="C38" s="532" t="s">
        <v>181</v>
      </c>
      <c r="D38" s="533"/>
      <c r="E38" s="515" t="s">
        <v>162</v>
      </c>
      <c r="F38" s="101"/>
      <c r="G38" s="97"/>
      <c r="H38" s="97"/>
      <c r="I38" s="97"/>
      <c r="J38" s="98"/>
    </row>
    <row r="39" spans="1:10" ht="12.75" customHeight="1" x14ac:dyDescent="0.2">
      <c r="A39" s="523"/>
      <c r="B39" s="501"/>
      <c r="C39" s="534"/>
      <c r="D39" s="535"/>
      <c r="E39" s="516"/>
      <c r="F39" s="101"/>
      <c r="G39" s="97"/>
      <c r="H39" s="97"/>
      <c r="I39" s="97"/>
      <c r="J39" s="98"/>
    </row>
    <row r="40" spans="1:10" ht="13.5" customHeight="1" thickBot="1" x14ac:dyDescent="0.25">
      <c r="A40" s="523"/>
      <c r="B40" s="501"/>
      <c r="C40" s="536"/>
      <c r="D40" s="537"/>
      <c r="E40" s="517"/>
      <c r="F40" s="101"/>
      <c r="G40" s="97"/>
      <c r="H40" s="97"/>
      <c r="I40" s="97"/>
      <c r="J40" s="98"/>
    </row>
    <row r="41" spans="1:10" ht="17.100000000000001" customHeight="1" thickTop="1" thickBot="1" x14ac:dyDescent="0.25">
      <c r="A41" s="524"/>
      <c r="B41" s="502"/>
      <c r="C41" s="538"/>
      <c r="D41" s="539"/>
      <c r="E41" s="140" t="str">
        <f>IF(C41=0,"",IF(C41&gt;2.4,"Extreme",IF(C41&gt;=2.01,"Very High",IF(C41&gt;=1.61,"High",IF(C41&gt;=1.01,"Moderate",IF(C41&gt;=0.5,"Low",IF(C41&lt;0.5,"Very Low")))))))</f>
        <v/>
      </c>
      <c r="F41" s="102"/>
      <c r="G41" s="97"/>
      <c r="H41" s="97"/>
      <c r="I41" s="97"/>
      <c r="J41" s="98"/>
    </row>
    <row r="42" spans="1:10" ht="6.75" customHeight="1" thickTop="1" thickBot="1" x14ac:dyDescent="0.25">
      <c r="A42" s="103"/>
      <c r="B42" s="104"/>
      <c r="C42" s="105"/>
      <c r="D42" s="105"/>
      <c r="E42" s="105"/>
      <c r="F42" s="106"/>
      <c r="G42" s="97"/>
      <c r="H42" s="97"/>
      <c r="I42" s="97"/>
      <c r="J42" s="98"/>
    </row>
    <row r="43" spans="1:10" ht="15.75" thickTop="1" x14ac:dyDescent="0.25">
      <c r="A43" s="553" t="s">
        <v>182</v>
      </c>
      <c r="B43" s="554"/>
      <c r="C43" s="554"/>
      <c r="D43" s="554"/>
      <c r="E43" s="554"/>
      <c r="F43" s="554"/>
      <c r="G43" s="554"/>
      <c r="H43" s="554"/>
      <c r="I43" s="554"/>
      <c r="J43" s="555"/>
    </row>
    <row r="44" spans="1:10" ht="12.75" customHeight="1" x14ac:dyDescent="0.2">
      <c r="A44" s="556" t="s">
        <v>183</v>
      </c>
      <c r="B44" s="557"/>
      <c r="C44" s="558"/>
      <c r="D44" s="562" t="s">
        <v>184</v>
      </c>
      <c r="E44" s="563"/>
      <c r="F44" s="563"/>
      <c r="G44" s="563"/>
      <c r="H44" s="563"/>
      <c r="I44" s="563"/>
      <c r="J44" s="564"/>
    </row>
    <row r="45" spans="1:10" x14ac:dyDescent="0.2">
      <c r="A45" s="559"/>
      <c r="B45" s="560"/>
      <c r="C45" s="561"/>
      <c r="D45" s="107">
        <v>-1</v>
      </c>
      <c r="E45" s="108">
        <v>-2</v>
      </c>
      <c r="F45" s="108">
        <v>-3</v>
      </c>
      <c r="G45" s="108">
        <v>-4</v>
      </c>
      <c r="H45" s="108">
        <v>-5</v>
      </c>
      <c r="I45" s="108">
        <v>-6</v>
      </c>
      <c r="J45" s="108">
        <v>-7</v>
      </c>
    </row>
    <row r="46" spans="1:10" ht="15" customHeight="1" x14ac:dyDescent="0.2">
      <c r="A46" s="565" t="s">
        <v>37</v>
      </c>
      <c r="B46" s="566"/>
      <c r="C46" s="567"/>
      <c r="D46" s="109" t="s">
        <v>185</v>
      </c>
      <c r="E46" s="110" t="s">
        <v>186</v>
      </c>
      <c r="F46" s="110" t="s">
        <v>187</v>
      </c>
      <c r="G46" s="110" t="s">
        <v>188</v>
      </c>
      <c r="H46" s="110" t="s">
        <v>189</v>
      </c>
      <c r="I46" s="110" t="s">
        <v>190</v>
      </c>
      <c r="J46" s="111" t="s">
        <v>191</v>
      </c>
    </row>
    <row r="47" spans="1:10" ht="15" customHeight="1" x14ac:dyDescent="0.2">
      <c r="A47" s="542" t="s">
        <v>38</v>
      </c>
      <c r="B47" s="543"/>
      <c r="C47" s="544"/>
      <c r="D47" s="112" t="s">
        <v>185</v>
      </c>
      <c r="E47" s="113" t="s">
        <v>192</v>
      </c>
      <c r="F47" s="113" t="s">
        <v>193</v>
      </c>
      <c r="G47" s="113" t="s">
        <v>194</v>
      </c>
      <c r="H47" s="113" t="s">
        <v>195</v>
      </c>
      <c r="I47" s="113" t="s">
        <v>196</v>
      </c>
      <c r="J47" s="114" t="s">
        <v>197</v>
      </c>
    </row>
    <row r="48" spans="1:10" ht="15" customHeight="1" x14ac:dyDescent="0.2">
      <c r="A48" s="542" t="s">
        <v>39</v>
      </c>
      <c r="B48" s="543"/>
      <c r="C48" s="544"/>
      <c r="D48" s="112" t="s">
        <v>185</v>
      </c>
      <c r="E48" s="113" t="s">
        <v>198</v>
      </c>
      <c r="F48" s="113" t="s">
        <v>194</v>
      </c>
      <c r="G48" s="113" t="s">
        <v>199</v>
      </c>
      <c r="H48" s="113" t="s">
        <v>200</v>
      </c>
      <c r="I48" s="113" t="s">
        <v>201</v>
      </c>
      <c r="J48" s="114" t="s">
        <v>202</v>
      </c>
    </row>
    <row r="49" spans="1:10" ht="15" customHeight="1" x14ac:dyDescent="0.2">
      <c r="A49" s="542" t="s">
        <v>40</v>
      </c>
      <c r="B49" s="543"/>
      <c r="C49" s="544"/>
      <c r="D49" s="115" t="s">
        <v>203</v>
      </c>
      <c r="E49" s="113" t="s">
        <v>204</v>
      </c>
      <c r="F49" s="113" t="s">
        <v>199</v>
      </c>
      <c r="G49" s="113" t="s">
        <v>205</v>
      </c>
      <c r="H49" s="113" t="s">
        <v>206</v>
      </c>
      <c r="I49" s="113" t="s">
        <v>207</v>
      </c>
      <c r="J49" s="114" t="s">
        <v>208</v>
      </c>
    </row>
    <row r="50" spans="1:10" ht="15" customHeight="1" x14ac:dyDescent="0.2">
      <c r="A50" s="542" t="s">
        <v>41</v>
      </c>
      <c r="B50" s="543"/>
      <c r="C50" s="544"/>
      <c r="D50" s="116">
        <v>-1</v>
      </c>
      <c r="E50" s="113" t="s">
        <v>209</v>
      </c>
      <c r="F50" s="113" t="s">
        <v>205</v>
      </c>
      <c r="G50" s="113" t="s">
        <v>210</v>
      </c>
      <c r="H50" s="113" t="s">
        <v>211</v>
      </c>
      <c r="I50" s="113" t="s">
        <v>212</v>
      </c>
      <c r="J50" s="114" t="s">
        <v>213</v>
      </c>
    </row>
    <row r="51" spans="1:10" ht="15" customHeight="1" x14ac:dyDescent="0.2">
      <c r="A51" s="545" t="s">
        <v>42</v>
      </c>
      <c r="B51" s="546"/>
      <c r="C51" s="547"/>
      <c r="D51" s="117" t="s">
        <v>214</v>
      </c>
      <c r="E51" s="118" t="s">
        <v>215</v>
      </c>
      <c r="F51" s="118" t="s">
        <v>216</v>
      </c>
      <c r="G51" s="118" t="s">
        <v>217</v>
      </c>
      <c r="H51" s="118" t="s">
        <v>186</v>
      </c>
      <c r="I51" s="118" t="s">
        <v>218</v>
      </c>
      <c r="J51" s="119" t="s">
        <v>219</v>
      </c>
    </row>
    <row r="52" spans="1:10" ht="24.75" customHeight="1" thickBot="1" x14ac:dyDescent="0.25">
      <c r="A52" s="120"/>
      <c r="B52" s="120"/>
      <c r="C52" s="120"/>
      <c r="D52" s="548" t="s">
        <v>220</v>
      </c>
      <c r="E52" s="549"/>
      <c r="F52" s="549"/>
      <c r="G52" s="549"/>
      <c r="H52" s="550"/>
      <c r="I52" s="551" t="str">
        <f>IF(ISNUMBER(C20),F20,IF(ISNUMBER(C24),F24,IF(ISNUMBER(I21),H24,IF(ISNUMBER(C28),F28,IF(ISNUMBER(C32),F32,IF(ISNUMBER(C37),J37,IF(ISNUMBER(C41),E41," ")))))))</f>
        <v xml:space="preserve"> </v>
      </c>
      <c r="J52" s="552"/>
    </row>
    <row r="53" spans="1:10" x14ac:dyDescent="0.2">
      <c r="A53" s="121"/>
      <c r="B53" s="121"/>
      <c r="C53" s="121"/>
      <c r="D53" s="121"/>
      <c r="E53" s="121"/>
      <c r="F53" s="121"/>
      <c r="G53" s="121"/>
      <c r="H53" s="121"/>
      <c r="I53" s="121"/>
      <c r="J53" s="121"/>
    </row>
    <row r="54" spans="1:10" x14ac:dyDescent="0.2">
      <c r="A54" s="121"/>
      <c r="B54" s="121"/>
      <c r="C54" s="121"/>
      <c r="D54" s="121"/>
      <c r="E54" s="121"/>
      <c r="F54" s="121"/>
      <c r="G54" s="121"/>
      <c r="H54" s="121"/>
      <c r="I54" s="121"/>
      <c r="J54" s="121"/>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55"/>
  <sheetViews>
    <sheetView workbookViewId="0">
      <selection sqref="A1:BH1"/>
    </sheetView>
  </sheetViews>
  <sheetFormatPr defaultColWidth="2.7109375" defaultRowHeight="12.75" customHeight="1" x14ac:dyDescent="0.25"/>
  <cols>
    <col min="1" max="5" width="2.7109375" style="18" customWidth="1"/>
    <col min="6" max="11" width="2.7109375" style="19" customWidth="1"/>
    <col min="12" max="28" width="2.7109375" style="18" customWidth="1"/>
    <col min="29" max="30" width="2.7109375" style="19" customWidth="1"/>
    <col min="31" max="33" width="2.7109375" style="18" customWidth="1"/>
    <col min="34" max="34" width="2.85546875" style="18" customWidth="1"/>
    <col min="35" max="40" width="2.7109375" style="18" customWidth="1"/>
    <col min="41" max="41" width="3.140625" style="19" customWidth="1"/>
    <col min="42" max="42" width="3.28515625" style="19" customWidth="1"/>
    <col min="43" max="44" width="2.7109375" style="19" customWidth="1"/>
    <col min="45" max="61" width="2.7109375" style="18" customWidth="1"/>
    <col min="62" max="62" width="2.7109375" style="20" customWidth="1"/>
    <col min="63" max="256" width="2.7109375" style="18"/>
    <col min="257" max="289" width="2.7109375" style="18" customWidth="1"/>
    <col min="290" max="290" width="2.85546875" style="18" customWidth="1"/>
    <col min="291" max="296" width="2.7109375" style="18" customWidth="1"/>
    <col min="297" max="297" width="3.140625" style="18" customWidth="1"/>
    <col min="298" max="298" width="3.28515625" style="18" customWidth="1"/>
    <col min="299" max="318" width="2.7109375" style="18" customWidth="1"/>
    <col min="319" max="512" width="2.7109375" style="18"/>
    <col min="513" max="545" width="2.7109375" style="18" customWidth="1"/>
    <col min="546" max="546" width="2.85546875" style="18" customWidth="1"/>
    <col min="547" max="552" width="2.7109375" style="18" customWidth="1"/>
    <col min="553" max="553" width="3.140625" style="18" customWidth="1"/>
    <col min="554" max="554" width="3.28515625" style="18" customWidth="1"/>
    <col min="555" max="574" width="2.7109375" style="18" customWidth="1"/>
    <col min="575" max="768" width="2.7109375" style="18"/>
    <col min="769" max="801" width="2.7109375" style="18" customWidth="1"/>
    <col min="802" max="802" width="2.85546875" style="18" customWidth="1"/>
    <col min="803" max="808" width="2.7109375" style="18" customWidth="1"/>
    <col min="809" max="809" width="3.140625" style="18" customWidth="1"/>
    <col min="810" max="810" width="3.28515625" style="18" customWidth="1"/>
    <col min="811" max="830" width="2.7109375" style="18" customWidth="1"/>
    <col min="831" max="1024" width="2.7109375" style="18"/>
    <col min="1025" max="1057" width="2.7109375" style="18" customWidth="1"/>
    <col min="1058" max="1058" width="2.85546875" style="18" customWidth="1"/>
    <col min="1059" max="1064" width="2.7109375" style="18" customWidth="1"/>
    <col min="1065" max="1065" width="3.140625" style="18" customWidth="1"/>
    <col min="1066" max="1066" width="3.28515625" style="18" customWidth="1"/>
    <col min="1067" max="1086" width="2.7109375" style="18" customWidth="1"/>
    <col min="1087" max="1280" width="2.7109375" style="18"/>
    <col min="1281" max="1313" width="2.7109375" style="18" customWidth="1"/>
    <col min="1314" max="1314" width="2.85546875" style="18" customWidth="1"/>
    <col min="1315" max="1320" width="2.7109375" style="18" customWidth="1"/>
    <col min="1321" max="1321" width="3.140625" style="18" customWidth="1"/>
    <col min="1322" max="1322" width="3.28515625" style="18" customWidth="1"/>
    <col min="1323" max="1342" width="2.7109375" style="18" customWidth="1"/>
    <col min="1343" max="1536" width="2.7109375" style="18"/>
    <col min="1537" max="1569" width="2.7109375" style="18" customWidth="1"/>
    <col min="1570" max="1570" width="2.85546875" style="18" customWidth="1"/>
    <col min="1571" max="1576" width="2.7109375" style="18" customWidth="1"/>
    <col min="1577" max="1577" width="3.140625" style="18" customWidth="1"/>
    <col min="1578" max="1578" width="3.28515625" style="18" customWidth="1"/>
    <col min="1579" max="1598" width="2.7109375" style="18" customWidth="1"/>
    <col min="1599" max="1792" width="2.7109375" style="18"/>
    <col min="1793" max="1825" width="2.7109375" style="18" customWidth="1"/>
    <col min="1826" max="1826" width="2.85546875" style="18" customWidth="1"/>
    <col min="1827" max="1832" width="2.7109375" style="18" customWidth="1"/>
    <col min="1833" max="1833" width="3.140625" style="18" customWidth="1"/>
    <col min="1834" max="1834" width="3.28515625" style="18" customWidth="1"/>
    <col min="1835" max="1854" width="2.7109375" style="18" customWidth="1"/>
    <col min="1855" max="2048" width="2.7109375" style="18"/>
    <col min="2049" max="2081" width="2.7109375" style="18" customWidth="1"/>
    <col min="2082" max="2082" width="2.85546875" style="18" customWidth="1"/>
    <col min="2083" max="2088" width="2.7109375" style="18" customWidth="1"/>
    <col min="2089" max="2089" width="3.140625" style="18" customWidth="1"/>
    <col min="2090" max="2090" width="3.28515625" style="18" customWidth="1"/>
    <col min="2091" max="2110" width="2.7109375" style="18" customWidth="1"/>
    <col min="2111" max="2304" width="2.7109375" style="18"/>
    <col min="2305" max="2337" width="2.7109375" style="18" customWidth="1"/>
    <col min="2338" max="2338" width="2.85546875" style="18" customWidth="1"/>
    <col min="2339" max="2344" width="2.7109375" style="18" customWidth="1"/>
    <col min="2345" max="2345" width="3.140625" style="18" customWidth="1"/>
    <col min="2346" max="2346" width="3.28515625" style="18" customWidth="1"/>
    <col min="2347" max="2366" width="2.7109375" style="18" customWidth="1"/>
    <col min="2367" max="2560" width="2.7109375" style="18"/>
    <col min="2561" max="2593" width="2.7109375" style="18" customWidth="1"/>
    <col min="2594" max="2594" width="2.85546875" style="18" customWidth="1"/>
    <col min="2595" max="2600" width="2.7109375" style="18" customWidth="1"/>
    <col min="2601" max="2601" width="3.140625" style="18" customWidth="1"/>
    <col min="2602" max="2602" width="3.28515625" style="18" customWidth="1"/>
    <col min="2603" max="2622" width="2.7109375" style="18" customWidth="1"/>
    <col min="2623" max="2816" width="2.7109375" style="18"/>
    <col min="2817" max="2849" width="2.7109375" style="18" customWidth="1"/>
    <col min="2850" max="2850" width="2.85546875" style="18" customWidth="1"/>
    <col min="2851" max="2856" width="2.7109375" style="18" customWidth="1"/>
    <col min="2857" max="2857" width="3.140625" style="18" customWidth="1"/>
    <col min="2858" max="2858" width="3.28515625" style="18" customWidth="1"/>
    <col min="2859" max="2878" width="2.7109375" style="18" customWidth="1"/>
    <col min="2879" max="3072" width="2.7109375" style="18"/>
    <col min="3073" max="3105" width="2.7109375" style="18" customWidth="1"/>
    <col min="3106" max="3106" width="2.85546875" style="18" customWidth="1"/>
    <col min="3107" max="3112" width="2.7109375" style="18" customWidth="1"/>
    <col min="3113" max="3113" width="3.140625" style="18" customWidth="1"/>
    <col min="3114" max="3114" width="3.28515625" style="18" customWidth="1"/>
    <col min="3115" max="3134" width="2.7109375" style="18" customWidth="1"/>
    <col min="3135" max="3328" width="2.7109375" style="18"/>
    <col min="3329" max="3361" width="2.7109375" style="18" customWidth="1"/>
    <col min="3362" max="3362" width="2.85546875" style="18" customWidth="1"/>
    <col min="3363" max="3368" width="2.7109375" style="18" customWidth="1"/>
    <col min="3369" max="3369" width="3.140625" style="18" customWidth="1"/>
    <col min="3370" max="3370" width="3.28515625" style="18" customWidth="1"/>
    <col min="3371" max="3390" width="2.7109375" style="18" customWidth="1"/>
    <col min="3391" max="3584" width="2.7109375" style="18"/>
    <col min="3585" max="3617" width="2.7109375" style="18" customWidth="1"/>
    <col min="3618" max="3618" width="2.85546875" style="18" customWidth="1"/>
    <col min="3619" max="3624" width="2.7109375" style="18" customWidth="1"/>
    <col min="3625" max="3625" width="3.140625" style="18" customWidth="1"/>
    <col min="3626" max="3626" width="3.28515625" style="18" customWidth="1"/>
    <col min="3627" max="3646" width="2.7109375" style="18" customWidth="1"/>
    <col min="3647" max="3840" width="2.7109375" style="18"/>
    <col min="3841" max="3873" width="2.7109375" style="18" customWidth="1"/>
    <col min="3874" max="3874" width="2.85546875" style="18" customWidth="1"/>
    <col min="3875" max="3880" width="2.7109375" style="18" customWidth="1"/>
    <col min="3881" max="3881" width="3.140625" style="18" customWidth="1"/>
    <col min="3882" max="3882" width="3.28515625" style="18" customWidth="1"/>
    <col min="3883" max="3902" width="2.7109375" style="18" customWidth="1"/>
    <col min="3903" max="4096" width="2.7109375" style="18"/>
    <col min="4097" max="4129" width="2.7109375" style="18" customWidth="1"/>
    <col min="4130" max="4130" width="2.85546875" style="18" customWidth="1"/>
    <col min="4131" max="4136" width="2.7109375" style="18" customWidth="1"/>
    <col min="4137" max="4137" width="3.140625" style="18" customWidth="1"/>
    <col min="4138" max="4138" width="3.28515625" style="18" customWidth="1"/>
    <col min="4139" max="4158" width="2.7109375" style="18" customWidth="1"/>
    <col min="4159" max="4352" width="2.7109375" style="18"/>
    <col min="4353" max="4385" width="2.7109375" style="18" customWidth="1"/>
    <col min="4386" max="4386" width="2.85546875" style="18" customWidth="1"/>
    <col min="4387" max="4392" width="2.7109375" style="18" customWidth="1"/>
    <col min="4393" max="4393" width="3.140625" style="18" customWidth="1"/>
    <col min="4394" max="4394" width="3.28515625" style="18" customWidth="1"/>
    <col min="4395" max="4414" width="2.7109375" style="18" customWidth="1"/>
    <col min="4415" max="4608" width="2.7109375" style="18"/>
    <col min="4609" max="4641" width="2.7109375" style="18" customWidth="1"/>
    <col min="4642" max="4642" width="2.85546875" style="18" customWidth="1"/>
    <col min="4643" max="4648" width="2.7109375" style="18" customWidth="1"/>
    <col min="4649" max="4649" width="3.140625" style="18" customWidth="1"/>
    <col min="4650" max="4650" width="3.28515625" style="18" customWidth="1"/>
    <col min="4651" max="4670" width="2.7109375" style="18" customWidth="1"/>
    <col min="4671" max="4864" width="2.7109375" style="18"/>
    <col min="4865" max="4897" width="2.7109375" style="18" customWidth="1"/>
    <col min="4898" max="4898" width="2.85546875" style="18" customWidth="1"/>
    <col min="4899" max="4904" width="2.7109375" style="18" customWidth="1"/>
    <col min="4905" max="4905" width="3.140625" style="18" customWidth="1"/>
    <col min="4906" max="4906" width="3.28515625" style="18" customWidth="1"/>
    <col min="4907" max="4926" width="2.7109375" style="18" customWidth="1"/>
    <col min="4927" max="5120" width="2.7109375" style="18"/>
    <col min="5121" max="5153" width="2.7109375" style="18" customWidth="1"/>
    <col min="5154" max="5154" width="2.85546875" style="18" customWidth="1"/>
    <col min="5155" max="5160" width="2.7109375" style="18" customWidth="1"/>
    <col min="5161" max="5161" width="3.140625" style="18" customWidth="1"/>
    <col min="5162" max="5162" width="3.28515625" style="18" customWidth="1"/>
    <col min="5163" max="5182" width="2.7109375" style="18" customWidth="1"/>
    <col min="5183" max="5376" width="2.7109375" style="18"/>
    <col min="5377" max="5409" width="2.7109375" style="18" customWidth="1"/>
    <col min="5410" max="5410" width="2.85546875" style="18" customWidth="1"/>
    <col min="5411" max="5416" width="2.7109375" style="18" customWidth="1"/>
    <col min="5417" max="5417" width="3.140625" style="18" customWidth="1"/>
    <col min="5418" max="5418" width="3.28515625" style="18" customWidth="1"/>
    <col min="5419" max="5438" width="2.7109375" style="18" customWidth="1"/>
    <col min="5439" max="5632" width="2.7109375" style="18"/>
    <col min="5633" max="5665" width="2.7109375" style="18" customWidth="1"/>
    <col min="5666" max="5666" width="2.85546875" style="18" customWidth="1"/>
    <col min="5667" max="5672" width="2.7109375" style="18" customWidth="1"/>
    <col min="5673" max="5673" width="3.140625" style="18" customWidth="1"/>
    <col min="5674" max="5674" width="3.28515625" style="18" customWidth="1"/>
    <col min="5675" max="5694" width="2.7109375" style="18" customWidth="1"/>
    <col min="5695" max="5888" width="2.7109375" style="18"/>
    <col min="5889" max="5921" width="2.7109375" style="18" customWidth="1"/>
    <col min="5922" max="5922" width="2.85546875" style="18" customWidth="1"/>
    <col min="5923" max="5928" width="2.7109375" style="18" customWidth="1"/>
    <col min="5929" max="5929" width="3.140625" style="18" customWidth="1"/>
    <col min="5930" max="5930" width="3.28515625" style="18" customWidth="1"/>
    <col min="5931" max="5950" width="2.7109375" style="18" customWidth="1"/>
    <col min="5951" max="6144" width="2.7109375" style="18"/>
    <col min="6145" max="6177" width="2.7109375" style="18" customWidth="1"/>
    <col min="6178" max="6178" width="2.85546875" style="18" customWidth="1"/>
    <col min="6179" max="6184" width="2.7109375" style="18" customWidth="1"/>
    <col min="6185" max="6185" width="3.140625" style="18" customWidth="1"/>
    <col min="6186" max="6186" width="3.28515625" style="18" customWidth="1"/>
    <col min="6187" max="6206" width="2.7109375" style="18" customWidth="1"/>
    <col min="6207" max="6400" width="2.7109375" style="18"/>
    <col min="6401" max="6433" width="2.7109375" style="18" customWidth="1"/>
    <col min="6434" max="6434" width="2.85546875" style="18" customWidth="1"/>
    <col min="6435" max="6440" width="2.7109375" style="18" customWidth="1"/>
    <col min="6441" max="6441" width="3.140625" style="18" customWidth="1"/>
    <col min="6442" max="6442" width="3.28515625" style="18" customWidth="1"/>
    <col min="6443" max="6462" width="2.7109375" style="18" customWidth="1"/>
    <col min="6463" max="6656" width="2.7109375" style="18"/>
    <col min="6657" max="6689" width="2.7109375" style="18" customWidth="1"/>
    <col min="6690" max="6690" width="2.85546875" style="18" customWidth="1"/>
    <col min="6691" max="6696" width="2.7109375" style="18" customWidth="1"/>
    <col min="6697" max="6697" width="3.140625" style="18" customWidth="1"/>
    <col min="6698" max="6698" width="3.28515625" style="18" customWidth="1"/>
    <col min="6699" max="6718" width="2.7109375" style="18" customWidth="1"/>
    <col min="6719" max="6912" width="2.7109375" style="18"/>
    <col min="6913" max="6945" width="2.7109375" style="18" customWidth="1"/>
    <col min="6946" max="6946" width="2.85546875" style="18" customWidth="1"/>
    <col min="6947" max="6952" width="2.7109375" style="18" customWidth="1"/>
    <col min="6953" max="6953" width="3.140625" style="18" customWidth="1"/>
    <col min="6954" max="6954" width="3.28515625" style="18" customWidth="1"/>
    <col min="6955" max="6974" width="2.7109375" style="18" customWidth="1"/>
    <col min="6975" max="7168" width="2.7109375" style="18"/>
    <col min="7169" max="7201" width="2.7109375" style="18" customWidth="1"/>
    <col min="7202" max="7202" width="2.85546875" style="18" customWidth="1"/>
    <col min="7203" max="7208" width="2.7109375" style="18" customWidth="1"/>
    <col min="7209" max="7209" width="3.140625" style="18" customWidth="1"/>
    <col min="7210" max="7210" width="3.28515625" style="18" customWidth="1"/>
    <col min="7211" max="7230" width="2.7109375" style="18" customWidth="1"/>
    <col min="7231" max="7424" width="2.7109375" style="18"/>
    <col min="7425" max="7457" width="2.7109375" style="18" customWidth="1"/>
    <col min="7458" max="7458" width="2.85546875" style="18" customWidth="1"/>
    <col min="7459" max="7464" width="2.7109375" style="18" customWidth="1"/>
    <col min="7465" max="7465" width="3.140625" style="18" customWidth="1"/>
    <col min="7466" max="7466" width="3.28515625" style="18" customWidth="1"/>
    <col min="7467" max="7486" width="2.7109375" style="18" customWidth="1"/>
    <col min="7487" max="7680" width="2.7109375" style="18"/>
    <col min="7681" max="7713" width="2.7109375" style="18" customWidth="1"/>
    <col min="7714" max="7714" width="2.85546875" style="18" customWidth="1"/>
    <col min="7715" max="7720" width="2.7109375" style="18" customWidth="1"/>
    <col min="7721" max="7721" width="3.140625" style="18" customWidth="1"/>
    <col min="7722" max="7722" width="3.28515625" style="18" customWidth="1"/>
    <col min="7723" max="7742" width="2.7109375" style="18" customWidth="1"/>
    <col min="7743" max="7936" width="2.7109375" style="18"/>
    <col min="7937" max="7969" width="2.7109375" style="18" customWidth="1"/>
    <col min="7970" max="7970" width="2.85546875" style="18" customWidth="1"/>
    <col min="7971" max="7976" width="2.7109375" style="18" customWidth="1"/>
    <col min="7977" max="7977" width="3.140625" style="18" customWidth="1"/>
    <col min="7978" max="7978" width="3.28515625" style="18" customWidth="1"/>
    <col min="7979" max="7998" width="2.7109375" style="18" customWidth="1"/>
    <col min="7999" max="8192" width="2.7109375" style="18"/>
    <col min="8193" max="8225" width="2.7109375" style="18" customWidth="1"/>
    <col min="8226" max="8226" width="2.85546875" style="18" customWidth="1"/>
    <col min="8227" max="8232" width="2.7109375" style="18" customWidth="1"/>
    <col min="8233" max="8233" width="3.140625" style="18" customWidth="1"/>
    <col min="8234" max="8234" width="3.28515625" style="18" customWidth="1"/>
    <col min="8235" max="8254" width="2.7109375" style="18" customWidth="1"/>
    <col min="8255" max="8448" width="2.7109375" style="18"/>
    <col min="8449" max="8481" width="2.7109375" style="18" customWidth="1"/>
    <col min="8482" max="8482" width="2.85546875" style="18" customWidth="1"/>
    <col min="8483" max="8488" width="2.7109375" style="18" customWidth="1"/>
    <col min="8489" max="8489" width="3.140625" style="18" customWidth="1"/>
    <col min="8490" max="8490" width="3.28515625" style="18" customWidth="1"/>
    <col min="8491" max="8510" width="2.7109375" style="18" customWidth="1"/>
    <col min="8511" max="8704" width="2.7109375" style="18"/>
    <col min="8705" max="8737" width="2.7109375" style="18" customWidth="1"/>
    <col min="8738" max="8738" width="2.85546875" style="18" customWidth="1"/>
    <col min="8739" max="8744" width="2.7109375" style="18" customWidth="1"/>
    <col min="8745" max="8745" width="3.140625" style="18" customWidth="1"/>
    <col min="8746" max="8746" width="3.28515625" style="18" customWidth="1"/>
    <col min="8747" max="8766" width="2.7109375" style="18" customWidth="1"/>
    <col min="8767" max="8960" width="2.7109375" style="18"/>
    <col min="8961" max="8993" width="2.7109375" style="18" customWidth="1"/>
    <col min="8994" max="8994" width="2.85546875" style="18" customWidth="1"/>
    <col min="8995" max="9000" width="2.7109375" style="18" customWidth="1"/>
    <col min="9001" max="9001" width="3.140625" style="18" customWidth="1"/>
    <col min="9002" max="9002" width="3.28515625" style="18" customWidth="1"/>
    <col min="9003" max="9022" width="2.7109375" style="18" customWidth="1"/>
    <col min="9023" max="9216" width="2.7109375" style="18"/>
    <col min="9217" max="9249" width="2.7109375" style="18" customWidth="1"/>
    <col min="9250" max="9250" width="2.85546875" style="18" customWidth="1"/>
    <col min="9251" max="9256" width="2.7109375" style="18" customWidth="1"/>
    <col min="9257" max="9257" width="3.140625" style="18" customWidth="1"/>
    <col min="9258" max="9258" width="3.28515625" style="18" customWidth="1"/>
    <col min="9259" max="9278" width="2.7109375" style="18" customWidth="1"/>
    <col min="9279" max="9472" width="2.7109375" style="18"/>
    <col min="9473" max="9505" width="2.7109375" style="18" customWidth="1"/>
    <col min="9506" max="9506" width="2.85546875" style="18" customWidth="1"/>
    <col min="9507" max="9512" width="2.7109375" style="18" customWidth="1"/>
    <col min="9513" max="9513" width="3.140625" style="18" customWidth="1"/>
    <col min="9514" max="9514" width="3.28515625" style="18" customWidth="1"/>
    <col min="9515" max="9534" width="2.7109375" style="18" customWidth="1"/>
    <col min="9535" max="9728" width="2.7109375" style="18"/>
    <col min="9729" max="9761" width="2.7109375" style="18" customWidth="1"/>
    <col min="9762" max="9762" width="2.85546875" style="18" customWidth="1"/>
    <col min="9763" max="9768" width="2.7109375" style="18" customWidth="1"/>
    <col min="9769" max="9769" width="3.140625" style="18" customWidth="1"/>
    <col min="9770" max="9770" width="3.28515625" style="18" customWidth="1"/>
    <col min="9771" max="9790" width="2.7109375" style="18" customWidth="1"/>
    <col min="9791" max="9984" width="2.7109375" style="18"/>
    <col min="9985" max="10017" width="2.7109375" style="18" customWidth="1"/>
    <col min="10018" max="10018" width="2.85546875" style="18" customWidth="1"/>
    <col min="10019" max="10024" width="2.7109375" style="18" customWidth="1"/>
    <col min="10025" max="10025" width="3.140625" style="18" customWidth="1"/>
    <col min="10026" max="10026" width="3.28515625" style="18" customWidth="1"/>
    <col min="10027" max="10046" width="2.7109375" style="18" customWidth="1"/>
    <col min="10047" max="10240" width="2.7109375" style="18"/>
    <col min="10241" max="10273" width="2.7109375" style="18" customWidth="1"/>
    <col min="10274" max="10274" width="2.85546875" style="18" customWidth="1"/>
    <col min="10275" max="10280" width="2.7109375" style="18" customWidth="1"/>
    <col min="10281" max="10281" width="3.140625" style="18" customWidth="1"/>
    <col min="10282" max="10282" width="3.28515625" style="18" customWidth="1"/>
    <col min="10283" max="10302" width="2.7109375" style="18" customWidth="1"/>
    <col min="10303" max="10496" width="2.7109375" style="18"/>
    <col min="10497" max="10529" width="2.7109375" style="18" customWidth="1"/>
    <col min="10530" max="10530" width="2.85546875" style="18" customWidth="1"/>
    <col min="10531" max="10536" width="2.7109375" style="18" customWidth="1"/>
    <col min="10537" max="10537" width="3.140625" style="18" customWidth="1"/>
    <col min="10538" max="10538" width="3.28515625" style="18" customWidth="1"/>
    <col min="10539" max="10558" width="2.7109375" style="18" customWidth="1"/>
    <col min="10559" max="10752" width="2.7109375" style="18"/>
    <col min="10753" max="10785" width="2.7109375" style="18" customWidth="1"/>
    <col min="10786" max="10786" width="2.85546875" style="18" customWidth="1"/>
    <col min="10787" max="10792" width="2.7109375" style="18" customWidth="1"/>
    <col min="10793" max="10793" width="3.140625" style="18" customWidth="1"/>
    <col min="10794" max="10794" width="3.28515625" style="18" customWidth="1"/>
    <col min="10795" max="10814" width="2.7109375" style="18" customWidth="1"/>
    <col min="10815" max="11008" width="2.7109375" style="18"/>
    <col min="11009" max="11041" width="2.7109375" style="18" customWidth="1"/>
    <col min="11042" max="11042" width="2.85546875" style="18" customWidth="1"/>
    <col min="11043" max="11048" width="2.7109375" style="18" customWidth="1"/>
    <col min="11049" max="11049" width="3.140625" style="18" customWidth="1"/>
    <col min="11050" max="11050" width="3.28515625" style="18" customWidth="1"/>
    <col min="11051" max="11070" width="2.7109375" style="18" customWidth="1"/>
    <col min="11071" max="11264" width="2.7109375" style="18"/>
    <col min="11265" max="11297" width="2.7109375" style="18" customWidth="1"/>
    <col min="11298" max="11298" width="2.85546875" style="18" customWidth="1"/>
    <col min="11299" max="11304" width="2.7109375" style="18" customWidth="1"/>
    <col min="11305" max="11305" width="3.140625" style="18" customWidth="1"/>
    <col min="11306" max="11306" width="3.28515625" style="18" customWidth="1"/>
    <col min="11307" max="11326" width="2.7109375" style="18" customWidth="1"/>
    <col min="11327" max="11520" width="2.7109375" style="18"/>
    <col min="11521" max="11553" width="2.7109375" style="18" customWidth="1"/>
    <col min="11554" max="11554" width="2.85546875" style="18" customWidth="1"/>
    <col min="11555" max="11560" width="2.7109375" style="18" customWidth="1"/>
    <col min="11561" max="11561" width="3.140625" style="18" customWidth="1"/>
    <col min="11562" max="11562" width="3.28515625" style="18" customWidth="1"/>
    <col min="11563" max="11582" width="2.7109375" style="18" customWidth="1"/>
    <col min="11583" max="11776" width="2.7109375" style="18"/>
    <col min="11777" max="11809" width="2.7109375" style="18" customWidth="1"/>
    <col min="11810" max="11810" width="2.85546875" style="18" customWidth="1"/>
    <col min="11811" max="11816" width="2.7109375" style="18" customWidth="1"/>
    <col min="11817" max="11817" width="3.140625" style="18" customWidth="1"/>
    <col min="11818" max="11818" width="3.28515625" style="18" customWidth="1"/>
    <col min="11819" max="11838" width="2.7109375" style="18" customWidth="1"/>
    <col min="11839" max="12032" width="2.7109375" style="18"/>
    <col min="12033" max="12065" width="2.7109375" style="18" customWidth="1"/>
    <col min="12066" max="12066" width="2.85546875" style="18" customWidth="1"/>
    <col min="12067" max="12072" width="2.7109375" style="18" customWidth="1"/>
    <col min="12073" max="12073" width="3.140625" style="18" customWidth="1"/>
    <col min="12074" max="12074" width="3.28515625" style="18" customWidth="1"/>
    <col min="12075" max="12094" width="2.7109375" style="18" customWidth="1"/>
    <col min="12095" max="12288" width="2.7109375" style="18"/>
    <col min="12289" max="12321" width="2.7109375" style="18" customWidth="1"/>
    <col min="12322" max="12322" width="2.85546875" style="18" customWidth="1"/>
    <col min="12323" max="12328" width="2.7109375" style="18" customWidth="1"/>
    <col min="12329" max="12329" width="3.140625" style="18" customWidth="1"/>
    <col min="12330" max="12330" width="3.28515625" style="18" customWidth="1"/>
    <col min="12331" max="12350" width="2.7109375" style="18" customWidth="1"/>
    <col min="12351" max="12544" width="2.7109375" style="18"/>
    <col min="12545" max="12577" width="2.7109375" style="18" customWidth="1"/>
    <col min="12578" max="12578" width="2.85546875" style="18" customWidth="1"/>
    <col min="12579" max="12584" width="2.7109375" style="18" customWidth="1"/>
    <col min="12585" max="12585" width="3.140625" style="18" customWidth="1"/>
    <col min="12586" max="12586" width="3.28515625" style="18" customWidth="1"/>
    <col min="12587" max="12606" width="2.7109375" style="18" customWidth="1"/>
    <col min="12607" max="12800" width="2.7109375" style="18"/>
    <col min="12801" max="12833" width="2.7109375" style="18" customWidth="1"/>
    <col min="12834" max="12834" width="2.85546875" style="18" customWidth="1"/>
    <col min="12835" max="12840" width="2.7109375" style="18" customWidth="1"/>
    <col min="12841" max="12841" width="3.140625" style="18" customWidth="1"/>
    <col min="12842" max="12842" width="3.28515625" style="18" customWidth="1"/>
    <col min="12843" max="12862" width="2.7109375" style="18" customWidth="1"/>
    <col min="12863" max="13056" width="2.7109375" style="18"/>
    <col min="13057" max="13089" width="2.7109375" style="18" customWidth="1"/>
    <col min="13090" max="13090" width="2.85546875" style="18" customWidth="1"/>
    <col min="13091" max="13096" width="2.7109375" style="18" customWidth="1"/>
    <col min="13097" max="13097" width="3.140625" style="18" customWidth="1"/>
    <col min="13098" max="13098" width="3.28515625" style="18" customWidth="1"/>
    <col min="13099" max="13118" width="2.7109375" style="18" customWidth="1"/>
    <col min="13119" max="13312" width="2.7109375" style="18"/>
    <col min="13313" max="13345" width="2.7109375" style="18" customWidth="1"/>
    <col min="13346" max="13346" width="2.85546875" style="18" customWidth="1"/>
    <col min="13347" max="13352" width="2.7109375" style="18" customWidth="1"/>
    <col min="13353" max="13353" width="3.140625" style="18" customWidth="1"/>
    <col min="13354" max="13354" width="3.28515625" style="18" customWidth="1"/>
    <col min="13355" max="13374" width="2.7109375" style="18" customWidth="1"/>
    <col min="13375" max="13568" width="2.7109375" style="18"/>
    <col min="13569" max="13601" width="2.7109375" style="18" customWidth="1"/>
    <col min="13602" max="13602" width="2.85546875" style="18" customWidth="1"/>
    <col min="13603" max="13608" width="2.7109375" style="18" customWidth="1"/>
    <col min="13609" max="13609" width="3.140625" style="18" customWidth="1"/>
    <col min="13610" max="13610" width="3.28515625" style="18" customWidth="1"/>
    <col min="13611" max="13630" width="2.7109375" style="18" customWidth="1"/>
    <col min="13631" max="13824" width="2.7109375" style="18"/>
    <col min="13825" max="13857" width="2.7109375" style="18" customWidth="1"/>
    <col min="13858" max="13858" width="2.85546875" style="18" customWidth="1"/>
    <col min="13859" max="13864" width="2.7109375" style="18" customWidth="1"/>
    <col min="13865" max="13865" width="3.140625" style="18" customWidth="1"/>
    <col min="13866" max="13866" width="3.28515625" style="18" customWidth="1"/>
    <col min="13867" max="13886" width="2.7109375" style="18" customWidth="1"/>
    <col min="13887" max="14080" width="2.7109375" style="18"/>
    <col min="14081" max="14113" width="2.7109375" style="18" customWidth="1"/>
    <col min="14114" max="14114" width="2.85546875" style="18" customWidth="1"/>
    <col min="14115" max="14120" width="2.7109375" style="18" customWidth="1"/>
    <col min="14121" max="14121" width="3.140625" style="18" customWidth="1"/>
    <col min="14122" max="14122" width="3.28515625" style="18" customWidth="1"/>
    <col min="14123" max="14142" width="2.7109375" style="18" customWidth="1"/>
    <col min="14143" max="14336" width="2.7109375" style="18"/>
    <col min="14337" max="14369" width="2.7109375" style="18" customWidth="1"/>
    <col min="14370" max="14370" width="2.85546875" style="18" customWidth="1"/>
    <col min="14371" max="14376" width="2.7109375" style="18" customWidth="1"/>
    <col min="14377" max="14377" width="3.140625" style="18" customWidth="1"/>
    <col min="14378" max="14378" width="3.28515625" style="18" customWidth="1"/>
    <col min="14379" max="14398" width="2.7109375" style="18" customWidth="1"/>
    <col min="14399" max="14592" width="2.7109375" style="18"/>
    <col min="14593" max="14625" width="2.7109375" style="18" customWidth="1"/>
    <col min="14626" max="14626" width="2.85546875" style="18" customWidth="1"/>
    <col min="14627" max="14632" width="2.7109375" style="18" customWidth="1"/>
    <col min="14633" max="14633" width="3.140625" style="18" customWidth="1"/>
    <col min="14634" max="14634" width="3.28515625" style="18" customWidth="1"/>
    <col min="14635" max="14654" width="2.7109375" style="18" customWidth="1"/>
    <col min="14655" max="14848" width="2.7109375" style="18"/>
    <col min="14849" max="14881" width="2.7109375" style="18" customWidth="1"/>
    <col min="14882" max="14882" width="2.85546875" style="18" customWidth="1"/>
    <col min="14883" max="14888" width="2.7109375" style="18" customWidth="1"/>
    <col min="14889" max="14889" width="3.140625" style="18" customWidth="1"/>
    <col min="14890" max="14890" width="3.28515625" style="18" customWidth="1"/>
    <col min="14891" max="14910" width="2.7109375" style="18" customWidth="1"/>
    <col min="14911" max="15104" width="2.7109375" style="18"/>
    <col min="15105" max="15137" width="2.7109375" style="18" customWidth="1"/>
    <col min="15138" max="15138" width="2.85546875" style="18" customWidth="1"/>
    <col min="15139" max="15144" width="2.7109375" style="18" customWidth="1"/>
    <col min="15145" max="15145" width="3.140625" style="18" customWidth="1"/>
    <col min="15146" max="15146" width="3.28515625" style="18" customWidth="1"/>
    <col min="15147" max="15166" width="2.7109375" style="18" customWidth="1"/>
    <col min="15167" max="15360" width="2.7109375" style="18"/>
    <col min="15361" max="15393" width="2.7109375" style="18" customWidth="1"/>
    <col min="15394" max="15394" width="2.85546875" style="18" customWidth="1"/>
    <col min="15395" max="15400" width="2.7109375" style="18" customWidth="1"/>
    <col min="15401" max="15401" width="3.140625" style="18" customWidth="1"/>
    <col min="15402" max="15402" width="3.28515625" style="18" customWidth="1"/>
    <col min="15403" max="15422" width="2.7109375" style="18" customWidth="1"/>
    <col min="15423" max="15616" width="2.7109375" style="18"/>
    <col min="15617" max="15649" width="2.7109375" style="18" customWidth="1"/>
    <col min="15650" max="15650" width="2.85546875" style="18" customWidth="1"/>
    <col min="15651" max="15656" width="2.7109375" style="18" customWidth="1"/>
    <col min="15657" max="15657" width="3.140625" style="18" customWidth="1"/>
    <col min="15658" max="15658" width="3.28515625" style="18" customWidth="1"/>
    <col min="15659" max="15678" width="2.7109375" style="18" customWidth="1"/>
    <col min="15679" max="15872" width="2.7109375" style="18"/>
    <col min="15873" max="15905" width="2.7109375" style="18" customWidth="1"/>
    <col min="15906" max="15906" width="2.85546875" style="18" customWidth="1"/>
    <col min="15907" max="15912" width="2.7109375" style="18" customWidth="1"/>
    <col min="15913" max="15913" width="3.140625" style="18" customWidth="1"/>
    <col min="15914" max="15914" width="3.28515625" style="18" customWidth="1"/>
    <col min="15915" max="15934" width="2.7109375" style="18" customWidth="1"/>
    <col min="15935" max="16128" width="2.7109375" style="18"/>
    <col min="16129" max="16161" width="2.7109375" style="18" customWidth="1"/>
    <col min="16162" max="16162" width="2.85546875" style="18" customWidth="1"/>
    <col min="16163" max="16168" width="2.7109375" style="18" customWidth="1"/>
    <col min="16169" max="16169" width="3.140625" style="18" customWidth="1"/>
    <col min="16170" max="16170" width="3.28515625" style="18" customWidth="1"/>
    <col min="16171" max="16190" width="2.7109375" style="18" customWidth="1"/>
    <col min="16191" max="16384" width="2.7109375" style="18"/>
  </cols>
  <sheetData>
    <row r="1" spans="1:62" ht="28.5" customHeight="1" x14ac:dyDescent="0.25">
      <c r="A1" s="175" t="s">
        <v>221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2" s="15" customFormat="1" ht="12.75" customHeight="1" x14ac:dyDescent="0.25">
      <c r="A2" s="14" t="s">
        <v>27</v>
      </c>
      <c r="B2" s="14"/>
      <c r="C2" s="14"/>
      <c r="D2" s="14"/>
      <c r="I2" s="14"/>
      <c r="J2" s="14"/>
      <c r="K2" s="14"/>
      <c r="AC2" s="16"/>
      <c r="AD2" s="16"/>
      <c r="AO2" s="16"/>
      <c r="AP2" s="16"/>
      <c r="AQ2" s="16"/>
      <c r="AR2" s="16"/>
      <c r="BJ2" s="17"/>
    </row>
    <row r="3" spans="1:62" ht="12.75" customHeight="1" thickBot="1" x14ac:dyDescent="0.3"/>
    <row r="4" spans="1:62" s="22" customFormat="1" ht="12.75" customHeight="1" x14ac:dyDescent="0.2">
      <c r="A4" s="176" t="s">
        <v>28</v>
      </c>
      <c r="B4" s="200"/>
      <c r="C4" s="200"/>
      <c r="D4" s="200"/>
      <c r="E4" s="201"/>
      <c r="F4" s="202"/>
      <c r="G4" s="203"/>
      <c r="H4" s="203"/>
      <c r="I4" s="203"/>
      <c r="J4" s="203"/>
      <c r="K4" s="203"/>
      <c r="L4" s="203"/>
      <c r="M4" s="203"/>
      <c r="N4" s="203"/>
      <c r="O4" s="203"/>
      <c r="P4" s="203"/>
      <c r="Q4" s="203"/>
      <c r="R4" s="203"/>
      <c r="S4" s="204"/>
      <c r="T4" s="176" t="s">
        <v>29</v>
      </c>
      <c r="U4" s="205"/>
      <c r="V4" s="205"/>
      <c r="W4" s="206"/>
      <c r="X4" s="207"/>
      <c r="Y4" s="208"/>
      <c r="Z4" s="209"/>
      <c r="AA4" s="210"/>
      <c r="AB4" s="176" t="s">
        <v>30</v>
      </c>
      <c r="AC4" s="205"/>
      <c r="AD4" s="211"/>
      <c r="AE4" s="208"/>
      <c r="AF4" s="212"/>
      <c r="AG4" s="213"/>
      <c r="AH4" s="176" t="s">
        <v>31</v>
      </c>
      <c r="AI4" s="177"/>
      <c r="AJ4" s="178"/>
      <c r="AK4" s="179"/>
      <c r="AL4" s="180"/>
      <c r="AM4" s="181"/>
      <c r="AN4" s="182" t="s">
        <v>32</v>
      </c>
      <c r="AO4" s="183"/>
      <c r="AP4" s="183"/>
      <c r="AQ4" s="183"/>
      <c r="AR4" s="183"/>
      <c r="AS4" s="183"/>
      <c r="AT4" s="184"/>
      <c r="AU4" s="188" t="str">
        <f>IF(A12=0,"",SUM(M11:P30))</f>
        <v/>
      </c>
      <c r="AV4" s="189"/>
      <c r="AW4" s="189"/>
      <c r="AX4" s="189"/>
      <c r="AY4" s="189"/>
      <c r="AZ4" s="189"/>
      <c r="BA4" s="189"/>
      <c r="BB4" s="189"/>
      <c r="BC4" s="189"/>
      <c r="BD4" s="189"/>
      <c r="BE4" s="189"/>
      <c r="BF4" s="189"/>
      <c r="BG4" s="189"/>
      <c r="BH4" s="190"/>
      <c r="BI4" s="21"/>
    </row>
    <row r="5" spans="1:62" s="22" customFormat="1" ht="12.75" customHeight="1" x14ac:dyDescent="0.2">
      <c r="A5" s="191" t="s">
        <v>33</v>
      </c>
      <c r="B5" s="192"/>
      <c r="C5" s="192"/>
      <c r="D5" s="192"/>
      <c r="E5" s="193"/>
      <c r="F5" s="194"/>
      <c r="G5" s="195"/>
      <c r="H5" s="195"/>
      <c r="I5" s="195"/>
      <c r="J5" s="195"/>
      <c r="K5" s="195"/>
      <c r="L5" s="195"/>
      <c r="M5" s="195"/>
      <c r="N5" s="195"/>
      <c r="O5" s="195"/>
      <c r="P5" s="195"/>
      <c r="Q5" s="195"/>
      <c r="R5" s="195"/>
      <c r="S5" s="196"/>
      <c r="T5" s="434" t="s">
        <v>34</v>
      </c>
      <c r="U5" s="435"/>
      <c r="V5" s="435"/>
      <c r="W5" s="435"/>
      <c r="X5" s="436"/>
      <c r="Y5" s="440"/>
      <c r="Z5" s="441"/>
      <c r="AA5" s="441"/>
      <c r="AB5" s="441"/>
      <c r="AC5" s="441"/>
      <c r="AD5" s="441"/>
      <c r="AE5" s="441"/>
      <c r="AF5" s="441"/>
      <c r="AG5" s="441"/>
      <c r="AH5" s="441"/>
      <c r="AI5" s="441"/>
      <c r="AJ5" s="441"/>
      <c r="AK5" s="441"/>
      <c r="AL5" s="441"/>
      <c r="AM5" s="442"/>
      <c r="AN5" s="185"/>
      <c r="AO5" s="186"/>
      <c r="AP5" s="186"/>
      <c r="AQ5" s="186"/>
      <c r="AR5" s="186"/>
      <c r="AS5" s="186"/>
      <c r="AT5" s="187"/>
      <c r="AU5" s="197" t="str">
        <f>IF(A12=0,"",IF(AU4&gt;=46,"Extreme",IF(AU4&gt;=40,"Very High",IF(AU4&gt;=30,"High",IF(AU4&gt;=20,"Moderate",IF(AU4&gt;=10,"Low",IF(AU4&lt;10,"Very Low")))))))</f>
        <v/>
      </c>
      <c r="AV5" s="198"/>
      <c r="AW5" s="198"/>
      <c r="AX5" s="198"/>
      <c r="AY5" s="198"/>
      <c r="AZ5" s="198"/>
      <c r="BA5" s="198"/>
      <c r="BB5" s="198"/>
      <c r="BC5" s="198"/>
      <c r="BD5" s="198"/>
      <c r="BE5" s="198"/>
      <c r="BF5" s="198"/>
      <c r="BG5" s="198"/>
      <c r="BH5" s="199"/>
      <c r="BI5" s="21"/>
    </row>
    <row r="6" spans="1:62" s="22" customFormat="1" ht="12.75" customHeight="1" x14ac:dyDescent="0.2">
      <c r="A6" s="191" t="s">
        <v>35</v>
      </c>
      <c r="B6" s="192"/>
      <c r="C6" s="192"/>
      <c r="D6" s="192"/>
      <c r="E6" s="193"/>
      <c r="F6" s="194"/>
      <c r="G6" s="195"/>
      <c r="H6" s="195"/>
      <c r="I6" s="195"/>
      <c r="J6" s="195"/>
      <c r="K6" s="195"/>
      <c r="L6" s="195"/>
      <c r="M6" s="195"/>
      <c r="N6" s="195"/>
      <c r="O6" s="195"/>
      <c r="P6" s="195"/>
      <c r="Q6" s="195"/>
      <c r="R6" s="195"/>
      <c r="S6" s="196"/>
      <c r="T6" s="437" t="s">
        <v>126</v>
      </c>
      <c r="U6" s="438"/>
      <c r="V6" s="438"/>
      <c r="W6" s="438"/>
      <c r="X6" s="439"/>
      <c r="Y6" s="443"/>
      <c r="Z6" s="444"/>
      <c r="AA6" s="444"/>
      <c r="AB6" s="444"/>
      <c r="AC6" s="444"/>
      <c r="AD6" s="444"/>
      <c r="AE6" s="444"/>
      <c r="AF6" s="444"/>
      <c r="AG6" s="444"/>
      <c r="AH6" s="444"/>
      <c r="AI6" s="444"/>
      <c r="AJ6" s="444"/>
      <c r="AK6" s="444"/>
      <c r="AL6" s="444"/>
      <c r="AM6" s="445"/>
      <c r="AN6" s="235" t="s">
        <v>36</v>
      </c>
      <c r="AO6" s="236"/>
      <c r="AP6" s="237"/>
      <c r="AQ6" s="215" t="s">
        <v>37</v>
      </c>
      <c r="AR6" s="215"/>
      <c r="AS6" s="216"/>
      <c r="AT6" s="215" t="s">
        <v>38</v>
      </c>
      <c r="AU6" s="215"/>
      <c r="AV6" s="215"/>
      <c r="AW6" s="214" t="s">
        <v>39</v>
      </c>
      <c r="AX6" s="215"/>
      <c r="AY6" s="216"/>
      <c r="AZ6" s="215" t="s">
        <v>40</v>
      </c>
      <c r="BA6" s="215"/>
      <c r="BB6" s="215"/>
      <c r="BC6" s="214" t="s">
        <v>41</v>
      </c>
      <c r="BD6" s="215"/>
      <c r="BE6" s="216"/>
      <c r="BF6" s="215" t="s">
        <v>42</v>
      </c>
      <c r="BG6" s="215"/>
      <c r="BH6" s="217"/>
      <c r="BI6" s="21"/>
    </row>
    <row r="7" spans="1:62" s="22" customFormat="1" ht="12.75" customHeight="1" thickBot="1" x14ac:dyDescent="0.25">
      <c r="A7" s="218" t="s">
        <v>43</v>
      </c>
      <c r="B7" s="219"/>
      <c r="C7" s="219"/>
      <c r="D7" s="219"/>
      <c r="E7" s="220"/>
      <c r="F7" s="221"/>
      <c r="G7" s="222"/>
      <c r="H7" s="222"/>
      <c r="I7" s="222"/>
      <c r="J7" s="222"/>
      <c r="K7" s="222"/>
      <c r="L7" s="222"/>
      <c r="M7" s="222"/>
      <c r="N7" s="222"/>
      <c r="O7" s="222"/>
      <c r="P7" s="222"/>
      <c r="Q7" s="222"/>
      <c r="R7" s="222"/>
      <c r="S7" s="223"/>
      <c r="T7" s="224"/>
      <c r="U7" s="225"/>
      <c r="V7" s="225"/>
      <c r="W7" s="225"/>
      <c r="X7" s="226"/>
      <c r="Y7" s="227"/>
      <c r="Z7" s="228"/>
      <c r="AA7" s="228"/>
      <c r="AB7" s="228"/>
      <c r="AC7" s="228"/>
      <c r="AD7" s="228"/>
      <c r="AE7" s="228"/>
      <c r="AF7" s="228"/>
      <c r="AG7" s="228"/>
      <c r="AH7" s="228"/>
      <c r="AI7" s="228"/>
      <c r="AJ7" s="228"/>
      <c r="AK7" s="228"/>
      <c r="AL7" s="228"/>
      <c r="AM7" s="229"/>
      <c r="AN7" s="238"/>
      <c r="AO7" s="239"/>
      <c r="AP7" s="240"/>
      <c r="AQ7" s="230" t="s">
        <v>44</v>
      </c>
      <c r="AR7" s="230"/>
      <c r="AS7" s="231"/>
      <c r="AT7" s="230" t="s">
        <v>45</v>
      </c>
      <c r="AU7" s="230"/>
      <c r="AV7" s="230"/>
      <c r="AW7" s="232" t="s">
        <v>46</v>
      </c>
      <c r="AX7" s="233"/>
      <c r="AY7" s="234"/>
      <c r="AZ7" s="233" t="s">
        <v>47</v>
      </c>
      <c r="BA7" s="233"/>
      <c r="BB7" s="233"/>
      <c r="BC7" s="232" t="s">
        <v>48</v>
      </c>
      <c r="BD7" s="233"/>
      <c r="BE7" s="234"/>
      <c r="BF7" s="233" t="s">
        <v>49</v>
      </c>
      <c r="BG7" s="233"/>
      <c r="BH7" s="241"/>
      <c r="BI7" s="21"/>
    </row>
    <row r="8" spans="1:62" ht="12.75" customHeight="1" thickBot="1" x14ac:dyDescent="0.3">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3">
      <c r="A9" s="242" t="s">
        <v>50</v>
      </c>
      <c r="B9" s="243"/>
      <c r="C9" s="243"/>
      <c r="D9" s="243"/>
      <c r="E9" s="244"/>
      <c r="F9" s="244"/>
      <c r="G9" s="244"/>
      <c r="H9" s="244"/>
      <c r="I9" s="244"/>
      <c r="J9" s="244"/>
      <c r="K9" s="244"/>
      <c r="L9" s="244"/>
      <c r="M9" s="244"/>
      <c r="N9" s="244"/>
      <c r="O9" s="244"/>
      <c r="P9" s="244"/>
      <c r="Q9" s="244"/>
      <c r="R9" s="244"/>
      <c r="S9" s="244"/>
      <c r="T9" s="244"/>
      <c r="U9" s="244"/>
      <c r="V9" s="244"/>
      <c r="W9" s="244"/>
      <c r="X9" s="244"/>
      <c r="Y9" s="244"/>
      <c r="Z9" s="244"/>
      <c r="AA9" s="244"/>
      <c r="AB9" s="245"/>
      <c r="AC9" s="24"/>
      <c r="AD9" s="24"/>
      <c r="AE9" s="246" t="s">
        <v>50</v>
      </c>
      <c r="AF9" s="248" t="s">
        <v>51</v>
      </c>
      <c r="AG9" s="248"/>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50"/>
    </row>
    <row r="10" spans="1:62" ht="12.75" customHeight="1" thickTop="1" x14ac:dyDescent="0.25">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47"/>
      <c r="AF10" s="125"/>
      <c r="AG10" s="31"/>
      <c r="AH10" s="31"/>
      <c r="AI10" s="31"/>
      <c r="AJ10" s="31"/>
      <c r="AK10" s="31"/>
      <c r="AL10" s="128"/>
      <c r="AM10" s="128"/>
      <c r="AN10" s="128"/>
      <c r="AO10" s="128"/>
      <c r="AP10" s="129"/>
      <c r="AQ10" s="251" t="s">
        <v>37</v>
      </c>
      <c r="AR10" s="252"/>
      <c r="AS10" s="253"/>
      <c r="AT10" s="251" t="s">
        <v>38</v>
      </c>
      <c r="AU10" s="252"/>
      <c r="AV10" s="253"/>
      <c r="AW10" s="251" t="s">
        <v>39</v>
      </c>
      <c r="AX10" s="252"/>
      <c r="AY10" s="253"/>
      <c r="AZ10" s="251" t="s">
        <v>40</v>
      </c>
      <c r="BA10" s="252"/>
      <c r="BB10" s="253"/>
      <c r="BC10" s="257" t="s">
        <v>41</v>
      </c>
      <c r="BD10" s="258"/>
      <c r="BE10" s="259"/>
      <c r="BF10" s="251" t="s">
        <v>42</v>
      </c>
      <c r="BG10" s="252"/>
      <c r="BH10" s="280"/>
      <c r="BJ10" s="18"/>
    </row>
    <row r="11" spans="1:62" ht="12.75" customHeight="1" x14ac:dyDescent="0.25">
      <c r="A11" s="282" t="s">
        <v>53</v>
      </c>
      <c r="B11" s="283"/>
      <c r="C11" s="283"/>
      <c r="D11" s="283"/>
      <c r="E11" s="284"/>
      <c r="F11" s="285" t="s">
        <v>54</v>
      </c>
      <c r="G11" s="283"/>
      <c r="H11" s="283"/>
      <c r="I11" s="286"/>
      <c r="J11" s="285" t="s">
        <v>55</v>
      </c>
      <c r="K11" s="287"/>
      <c r="L11" s="288"/>
      <c r="M11" s="285" t="s">
        <v>56</v>
      </c>
      <c r="N11" s="283"/>
      <c r="O11" s="283"/>
      <c r="P11" s="284"/>
      <c r="Q11" s="289" t="s">
        <v>57</v>
      </c>
      <c r="R11" s="290"/>
      <c r="S11" s="290"/>
      <c r="T11" s="290"/>
      <c r="U11" s="290"/>
      <c r="V11" s="291"/>
      <c r="W11" s="285" t="s">
        <v>58</v>
      </c>
      <c r="X11" s="287"/>
      <c r="Y11" s="287"/>
      <c r="Z11" s="287"/>
      <c r="AA11" s="287"/>
      <c r="AB11" s="292"/>
      <c r="AC11" s="34"/>
      <c r="AD11" s="34"/>
      <c r="AE11" s="247"/>
      <c r="AF11" s="35"/>
      <c r="AG11" s="130"/>
      <c r="AH11" s="130"/>
      <c r="AI11" s="130"/>
      <c r="AJ11" s="130"/>
      <c r="AK11" s="130"/>
      <c r="AL11" s="130"/>
      <c r="AM11" s="130"/>
      <c r="AN11" s="130"/>
      <c r="AO11" s="130"/>
      <c r="AP11" s="131"/>
      <c r="AQ11" s="254"/>
      <c r="AR11" s="255"/>
      <c r="AS11" s="256"/>
      <c r="AT11" s="254"/>
      <c r="AU11" s="255"/>
      <c r="AV11" s="256"/>
      <c r="AW11" s="254"/>
      <c r="AX11" s="255"/>
      <c r="AY11" s="256"/>
      <c r="AZ11" s="254"/>
      <c r="BA11" s="255"/>
      <c r="BB11" s="256"/>
      <c r="BC11" s="260"/>
      <c r="BD11" s="261"/>
      <c r="BE11" s="262"/>
      <c r="BF11" s="254"/>
      <c r="BG11" s="255"/>
      <c r="BH11" s="281"/>
      <c r="BJ11" s="18"/>
    </row>
    <row r="12" spans="1:62" ht="12.75" customHeight="1" thickBot="1" x14ac:dyDescent="0.25">
      <c r="A12" s="263"/>
      <c r="B12" s="264"/>
      <c r="C12" s="264"/>
      <c r="D12" s="264"/>
      <c r="E12" s="265"/>
      <c r="F12" s="266"/>
      <c r="G12" s="264"/>
      <c r="H12" s="264"/>
      <c r="I12" s="267"/>
      <c r="J12" s="268" t="str">
        <f>IF(A12=0,"",A12/F12)</f>
        <v/>
      </c>
      <c r="K12" s="269"/>
      <c r="L12" s="270"/>
      <c r="M12" s="268" t="str">
        <f>IF(A12=0,"",IF(J12&gt;2.8,10,IF(J12&gt;2.099,(J12-2.1)/0.7+8,IF(J12&gt;1.599,(J12-1.6)/0.4*1.9+6,IF(J12&gt;1.199,(J12-1.2)/0.3*1.9+4,IF(J12&gt;1.099,(J12-1.1)/0.09*1.9+2,IF(J12&gt;0.99,(J12-1)/0.1*0.9+1,0)))))))</f>
        <v/>
      </c>
      <c r="N12" s="271"/>
      <c r="O12" s="271"/>
      <c r="P12" s="272"/>
      <c r="Q12" s="273" t="str">
        <f>IF(A12=0,"",IF(M12&lt;2,"Very Low",IF(M12&lt;4,"Low",IF(M12&lt;6,"Moderate",IF(M12&lt;8,"High",IF(M12&lt;10,"Very High",IF(M12&gt;=10,"Extreme")))))))</f>
        <v/>
      </c>
      <c r="R12" s="274"/>
      <c r="S12" s="274"/>
      <c r="T12" s="274"/>
      <c r="U12" s="275"/>
      <c r="V12" s="276"/>
      <c r="W12" s="277"/>
      <c r="X12" s="278"/>
      <c r="Y12" s="278"/>
      <c r="Z12" s="278"/>
      <c r="AA12" s="278"/>
      <c r="AB12" s="279"/>
      <c r="AC12" s="38"/>
      <c r="AD12" s="38"/>
      <c r="AE12" s="247"/>
      <c r="AF12" s="301" t="s">
        <v>59</v>
      </c>
      <c r="AG12" s="302"/>
      <c r="AH12" s="302"/>
      <c r="AI12" s="302"/>
      <c r="AJ12" s="302"/>
      <c r="AK12" s="302"/>
      <c r="AL12" s="302"/>
      <c r="AM12" s="302"/>
      <c r="AN12" s="294" t="s">
        <v>55</v>
      </c>
      <c r="AO12" s="294"/>
      <c r="AP12" s="295"/>
      <c r="AQ12" s="293" t="s">
        <v>60</v>
      </c>
      <c r="AR12" s="294"/>
      <c r="AS12" s="295"/>
      <c r="AT12" s="293" t="s">
        <v>61</v>
      </c>
      <c r="AU12" s="294"/>
      <c r="AV12" s="295"/>
      <c r="AW12" s="293" t="s">
        <v>62</v>
      </c>
      <c r="AX12" s="294"/>
      <c r="AY12" s="295"/>
      <c r="AZ12" s="293" t="s">
        <v>63</v>
      </c>
      <c r="BA12" s="294"/>
      <c r="BB12" s="295"/>
      <c r="BC12" s="293" t="s">
        <v>64</v>
      </c>
      <c r="BD12" s="294"/>
      <c r="BE12" s="295"/>
      <c r="BF12" s="293" t="s">
        <v>65</v>
      </c>
      <c r="BG12" s="294"/>
      <c r="BH12" s="296"/>
      <c r="BJ12" s="18"/>
    </row>
    <row r="13" spans="1:62" ht="12.75" customHeight="1" x14ac:dyDescent="0.25">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47"/>
      <c r="AF13" s="303"/>
      <c r="AG13" s="304"/>
      <c r="AH13" s="304"/>
      <c r="AI13" s="304"/>
      <c r="AJ13" s="304"/>
      <c r="AK13" s="304"/>
      <c r="AL13" s="304"/>
      <c r="AM13" s="304"/>
      <c r="AN13" s="297" t="s">
        <v>56</v>
      </c>
      <c r="AO13" s="297"/>
      <c r="AP13" s="298"/>
      <c r="AQ13" s="299" t="s">
        <v>67</v>
      </c>
      <c r="AR13" s="297"/>
      <c r="AS13" s="298"/>
      <c r="AT13" s="299" t="s">
        <v>68</v>
      </c>
      <c r="AU13" s="297"/>
      <c r="AV13" s="298"/>
      <c r="AW13" s="299" t="s">
        <v>69</v>
      </c>
      <c r="AX13" s="297"/>
      <c r="AY13" s="298"/>
      <c r="AZ13" s="299" t="s">
        <v>70</v>
      </c>
      <c r="BA13" s="297"/>
      <c r="BB13" s="298"/>
      <c r="BC13" s="299" t="s">
        <v>71</v>
      </c>
      <c r="BD13" s="297"/>
      <c r="BE13" s="298"/>
      <c r="BF13" s="299">
        <v>10</v>
      </c>
      <c r="BG13" s="297"/>
      <c r="BH13" s="300"/>
      <c r="BJ13" s="18"/>
    </row>
    <row r="14" spans="1:62" ht="12.75" customHeight="1" x14ac:dyDescent="0.25">
      <c r="A14" s="282" t="s">
        <v>72</v>
      </c>
      <c r="B14" s="283"/>
      <c r="C14" s="283"/>
      <c r="D14" s="283"/>
      <c r="E14" s="284"/>
      <c r="F14" s="285" t="s">
        <v>53</v>
      </c>
      <c r="G14" s="283"/>
      <c r="H14" s="283"/>
      <c r="I14" s="286"/>
      <c r="J14" s="285" t="s">
        <v>55</v>
      </c>
      <c r="K14" s="287"/>
      <c r="L14" s="288"/>
      <c r="M14" s="285" t="s">
        <v>56</v>
      </c>
      <c r="N14" s="283"/>
      <c r="O14" s="283"/>
      <c r="P14" s="316"/>
      <c r="Q14" s="289" t="s">
        <v>57</v>
      </c>
      <c r="R14" s="290"/>
      <c r="S14" s="290"/>
      <c r="T14" s="290"/>
      <c r="U14" s="290"/>
      <c r="V14" s="317"/>
      <c r="W14" s="285" t="s">
        <v>58</v>
      </c>
      <c r="X14" s="287"/>
      <c r="Y14" s="287"/>
      <c r="Z14" s="287"/>
      <c r="AA14" s="287"/>
      <c r="AB14" s="292"/>
      <c r="AC14" s="34"/>
      <c r="AD14" s="34"/>
      <c r="AE14" s="247"/>
      <c r="AF14" s="301" t="s">
        <v>73</v>
      </c>
      <c r="AG14" s="302"/>
      <c r="AH14" s="302"/>
      <c r="AI14" s="302"/>
      <c r="AJ14" s="302"/>
      <c r="AK14" s="302"/>
      <c r="AL14" s="302"/>
      <c r="AM14" s="302"/>
      <c r="AN14" s="294" t="s">
        <v>55</v>
      </c>
      <c r="AO14" s="294"/>
      <c r="AP14" s="295"/>
      <c r="AQ14" s="293" t="s">
        <v>74</v>
      </c>
      <c r="AR14" s="294"/>
      <c r="AS14" s="295"/>
      <c r="AT14" s="293" t="s">
        <v>75</v>
      </c>
      <c r="AU14" s="294"/>
      <c r="AV14" s="295"/>
      <c r="AW14" s="293" t="s">
        <v>76</v>
      </c>
      <c r="AX14" s="294"/>
      <c r="AY14" s="295"/>
      <c r="AZ14" s="293" t="s">
        <v>77</v>
      </c>
      <c r="BA14" s="294"/>
      <c r="BB14" s="295"/>
      <c r="BC14" s="293" t="s">
        <v>78</v>
      </c>
      <c r="BD14" s="294"/>
      <c r="BE14" s="295"/>
      <c r="BF14" s="293" t="s">
        <v>79</v>
      </c>
      <c r="BG14" s="294"/>
      <c r="BH14" s="296"/>
      <c r="BJ14" s="18"/>
    </row>
    <row r="15" spans="1:62" ht="12.75" customHeight="1" thickBot="1" x14ac:dyDescent="0.25">
      <c r="A15" s="263"/>
      <c r="B15" s="264"/>
      <c r="C15" s="264"/>
      <c r="D15" s="264"/>
      <c r="E15" s="265"/>
      <c r="F15" s="268" t="str">
        <f>IF(A12=0,"",A12)</f>
        <v/>
      </c>
      <c r="G15" s="271"/>
      <c r="H15" s="271"/>
      <c r="I15" s="305"/>
      <c r="J15" s="268" t="str">
        <f>IF(A15=0,"",A15/F15)</f>
        <v/>
      </c>
      <c r="K15" s="269"/>
      <c r="L15" s="270"/>
      <c r="M15" s="268" t="str">
        <f>IF(A15=0,"",IF(J15&lt;0.05,10,IF(J15&lt;0.1401,9-((J15-0.05)/0.09),IF(J15&lt;0.2901,7.9-((J15-0.15)/0.14*1.9),IF(J15&lt;0.4901,5.9-((J15-0.3)/0.19*1.9),IF(J15&lt;0.8901,3.9-((J15-0.5)/0.39*1.9),IF(J15&lt;1.01,1.9-((J15-0.9)/0.1*0.9),1)))))))</f>
        <v/>
      </c>
      <c r="N15" s="271"/>
      <c r="O15" s="271"/>
      <c r="P15" s="272"/>
      <c r="Q15" s="273" t="str">
        <f>IF(A15=0,"",IF(M15&lt;2,"Very Low",IF(M15&lt;4,"Low",IF(M15&lt;6,"Moderate",IF(M15&lt;8,"High",IF(M15&lt;10,"Very High",IF(M15&gt;=10,"Extreme")))))))</f>
        <v/>
      </c>
      <c r="R15" s="274"/>
      <c r="S15" s="274"/>
      <c r="T15" s="274"/>
      <c r="U15" s="275"/>
      <c r="V15" s="276"/>
      <c r="W15" s="306"/>
      <c r="X15" s="307"/>
      <c r="Y15" s="307"/>
      <c r="Z15" s="307"/>
      <c r="AA15" s="307"/>
      <c r="AB15" s="308"/>
      <c r="AC15" s="38"/>
      <c r="AD15" s="38"/>
      <c r="AE15" s="247"/>
      <c r="AF15" s="303"/>
      <c r="AG15" s="304"/>
      <c r="AH15" s="304"/>
      <c r="AI15" s="304"/>
      <c r="AJ15" s="304"/>
      <c r="AK15" s="304"/>
      <c r="AL15" s="304"/>
      <c r="AM15" s="304"/>
      <c r="AN15" s="297" t="s">
        <v>56</v>
      </c>
      <c r="AO15" s="297"/>
      <c r="AP15" s="298"/>
      <c r="AQ15" s="299" t="s">
        <v>67</v>
      </c>
      <c r="AR15" s="297"/>
      <c r="AS15" s="298"/>
      <c r="AT15" s="299" t="s">
        <v>68</v>
      </c>
      <c r="AU15" s="297"/>
      <c r="AV15" s="298"/>
      <c r="AW15" s="299" t="s">
        <v>69</v>
      </c>
      <c r="AX15" s="297"/>
      <c r="AY15" s="298"/>
      <c r="AZ15" s="299" t="s">
        <v>70</v>
      </c>
      <c r="BA15" s="297"/>
      <c r="BB15" s="298"/>
      <c r="BC15" s="299" t="s">
        <v>71</v>
      </c>
      <c r="BD15" s="297"/>
      <c r="BE15" s="298"/>
      <c r="BF15" s="299">
        <v>10</v>
      </c>
      <c r="BG15" s="297"/>
      <c r="BH15" s="300"/>
      <c r="BJ15" s="18"/>
    </row>
    <row r="16" spans="1:62" ht="12.75" customHeight="1" x14ac:dyDescent="0.25">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47"/>
      <c r="AF16" s="301" t="s">
        <v>80</v>
      </c>
      <c r="AG16" s="302"/>
      <c r="AH16" s="302"/>
      <c r="AI16" s="302"/>
      <c r="AJ16" s="302"/>
      <c r="AK16" s="302"/>
      <c r="AL16" s="302"/>
      <c r="AM16" s="302"/>
      <c r="AN16" s="294" t="s">
        <v>55</v>
      </c>
      <c r="AO16" s="294"/>
      <c r="AP16" s="295"/>
      <c r="AQ16" s="293" t="s">
        <v>81</v>
      </c>
      <c r="AR16" s="294"/>
      <c r="AS16" s="295"/>
      <c r="AT16" s="293" t="s">
        <v>82</v>
      </c>
      <c r="AU16" s="294"/>
      <c r="AV16" s="295"/>
      <c r="AW16" s="293" t="s">
        <v>83</v>
      </c>
      <c r="AX16" s="294"/>
      <c r="AY16" s="295"/>
      <c r="AZ16" s="293" t="s">
        <v>84</v>
      </c>
      <c r="BA16" s="294"/>
      <c r="BB16" s="295"/>
      <c r="BC16" s="293" t="s">
        <v>85</v>
      </c>
      <c r="BD16" s="333"/>
      <c r="BE16" s="334"/>
      <c r="BF16" s="293" t="s">
        <v>86</v>
      </c>
      <c r="BG16" s="294"/>
      <c r="BH16" s="296"/>
      <c r="BJ16" s="18"/>
    </row>
    <row r="17" spans="1:64" ht="12.75" customHeight="1" x14ac:dyDescent="0.25">
      <c r="A17" s="318" t="s">
        <v>87</v>
      </c>
      <c r="B17" s="319"/>
      <c r="C17" s="319"/>
      <c r="D17" s="319"/>
      <c r="E17" s="320"/>
      <c r="F17" s="324" t="s">
        <v>73</v>
      </c>
      <c r="G17" s="319"/>
      <c r="H17" s="319"/>
      <c r="I17" s="320"/>
      <c r="J17" s="309" t="s">
        <v>55</v>
      </c>
      <c r="K17" s="310"/>
      <c r="L17" s="326"/>
      <c r="M17" s="309" t="s">
        <v>56</v>
      </c>
      <c r="N17" s="328"/>
      <c r="O17" s="328"/>
      <c r="P17" s="329"/>
      <c r="Q17" s="324" t="s">
        <v>57</v>
      </c>
      <c r="R17" s="319"/>
      <c r="S17" s="319"/>
      <c r="T17" s="319"/>
      <c r="U17" s="319"/>
      <c r="V17" s="320"/>
      <c r="W17" s="309" t="s">
        <v>58</v>
      </c>
      <c r="X17" s="310"/>
      <c r="Y17" s="310"/>
      <c r="Z17" s="310"/>
      <c r="AA17" s="310"/>
      <c r="AB17" s="311"/>
      <c r="AC17" s="34"/>
      <c r="AD17" s="34"/>
      <c r="AE17" s="247"/>
      <c r="AF17" s="303"/>
      <c r="AG17" s="304"/>
      <c r="AH17" s="304"/>
      <c r="AI17" s="304"/>
      <c r="AJ17" s="304"/>
      <c r="AK17" s="304"/>
      <c r="AL17" s="304"/>
      <c r="AM17" s="304"/>
      <c r="AN17" s="297" t="s">
        <v>56</v>
      </c>
      <c r="AO17" s="297"/>
      <c r="AP17" s="298"/>
      <c r="AQ17" s="299" t="s">
        <v>67</v>
      </c>
      <c r="AR17" s="297"/>
      <c r="AS17" s="298"/>
      <c r="AT17" s="299" t="s">
        <v>68</v>
      </c>
      <c r="AU17" s="297"/>
      <c r="AV17" s="298"/>
      <c r="AW17" s="299" t="s">
        <v>69</v>
      </c>
      <c r="AX17" s="297"/>
      <c r="AY17" s="298"/>
      <c r="AZ17" s="299" t="s">
        <v>70</v>
      </c>
      <c r="BA17" s="297"/>
      <c r="BB17" s="298"/>
      <c r="BC17" s="299" t="s">
        <v>71</v>
      </c>
      <c r="BD17" s="297"/>
      <c r="BE17" s="298"/>
      <c r="BF17" s="299">
        <v>10</v>
      </c>
      <c r="BG17" s="297"/>
      <c r="BH17" s="300"/>
      <c r="BJ17" s="18"/>
    </row>
    <row r="18" spans="1:64" ht="12.75" customHeight="1" x14ac:dyDescent="0.25">
      <c r="A18" s="321"/>
      <c r="B18" s="322"/>
      <c r="C18" s="322"/>
      <c r="D18" s="322"/>
      <c r="E18" s="323"/>
      <c r="F18" s="325"/>
      <c r="G18" s="322"/>
      <c r="H18" s="322"/>
      <c r="I18" s="323"/>
      <c r="J18" s="312"/>
      <c r="K18" s="313"/>
      <c r="L18" s="327"/>
      <c r="M18" s="330"/>
      <c r="N18" s="331"/>
      <c r="O18" s="331"/>
      <c r="P18" s="332"/>
      <c r="Q18" s="325"/>
      <c r="R18" s="322"/>
      <c r="S18" s="322"/>
      <c r="T18" s="322"/>
      <c r="U18" s="322"/>
      <c r="V18" s="323"/>
      <c r="W18" s="312"/>
      <c r="X18" s="313"/>
      <c r="Y18" s="313"/>
      <c r="Z18" s="313"/>
      <c r="AA18" s="313"/>
      <c r="AB18" s="314"/>
      <c r="AC18" s="34"/>
      <c r="AD18" s="34"/>
      <c r="AE18" s="247"/>
      <c r="AF18" s="301" t="s">
        <v>88</v>
      </c>
      <c r="AG18" s="302"/>
      <c r="AH18" s="302"/>
      <c r="AI18" s="302"/>
      <c r="AJ18" s="302"/>
      <c r="AK18" s="302"/>
      <c r="AL18" s="302"/>
      <c r="AM18" s="302"/>
      <c r="AN18" s="294" t="s">
        <v>55</v>
      </c>
      <c r="AO18" s="294"/>
      <c r="AP18" s="295"/>
      <c r="AQ18" s="293" t="s">
        <v>89</v>
      </c>
      <c r="AR18" s="294"/>
      <c r="AS18" s="295"/>
      <c r="AT18" s="293" t="s">
        <v>90</v>
      </c>
      <c r="AU18" s="294"/>
      <c r="AV18" s="295"/>
      <c r="AW18" s="293" t="s">
        <v>91</v>
      </c>
      <c r="AX18" s="294"/>
      <c r="AY18" s="295"/>
      <c r="AZ18" s="293" t="s">
        <v>92</v>
      </c>
      <c r="BA18" s="294"/>
      <c r="BB18" s="295"/>
      <c r="BC18" s="293" t="s">
        <v>93</v>
      </c>
      <c r="BD18" s="294"/>
      <c r="BE18" s="295"/>
      <c r="BF18" s="293" t="s">
        <v>94</v>
      </c>
      <c r="BG18" s="294"/>
      <c r="BH18" s="296"/>
      <c r="BJ18" s="18"/>
    </row>
    <row r="19" spans="1:64" ht="12.75" customHeight="1" thickBot="1" x14ac:dyDescent="0.25">
      <c r="A19" s="263"/>
      <c r="B19" s="264"/>
      <c r="C19" s="264"/>
      <c r="D19" s="264"/>
      <c r="E19" s="265"/>
      <c r="F19" s="268" t="str">
        <f>J15</f>
        <v/>
      </c>
      <c r="G19" s="271"/>
      <c r="H19" s="271"/>
      <c r="I19" s="305"/>
      <c r="J19" s="268" t="str">
        <f>IF(A19=0,"",A19*F19)</f>
        <v/>
      </c>
      <c r="K19" s="269"/>
      <c r="L19" s="270"/>
      <c r="M19" s="273" t="str">
        <f>IF(A19=0,"",IF(J19&lt;5,10,IF(J19&lt;14.01,9-(J19-5)/9,IF(J19&lt;29.01,7.9-((J19-15)/14*1.9),IF(J19&lt;54.01,5.9-((J19-30)/24*1.9),IF(J19&lt;79.01,3.9-((J19-55)/24*1.9),IF(J19&lt;100.01,1.9-((J19-80)/20*0.9),1)))))))</f>
        <v/>
      </c>
      <c r="N19" s="274"/>
      <c r="O19" s="274"/>
      <c r="P19" s="315"/>
      <c r="Q19" s="273" t="str">
        <f>IF(A19=0,"",IF(M19&lt;2,"Very Low",IF(M19&lt;4,"Low",IF(M19&lt;6,"Moderate",IF(M19&lt;8,"High",IF(M19&lt;10,"Very High",IF(M19&gt;=10,"Extreme")))))))</f>
        <v/>
      </c>
      <c r="R19" s="274"/>
      <c r="S19" s="274"/>
      <c r="T19" s="274"/>
      <c r="U19" s="275"/>
      <c r="V19" s="276"/>
      <c r="W19" s="306"/>
      <c r="X19" s="307"/>
      <c r="Y19" s="307"/>
      <c r="Z19" s="307"/>
      <c r="AA19" s="307"/>
      <c r="AB19" s="308"/>
      <c r="AC19" s="38"/>
      <c r="AD19" s="38"/>
      <c r="AE19" s="247"/>
      <c r="AF19" s="303"/>
      <c r="AG19" s="304"/>
      <c r="AH19" s="304"/>
      <c r="AI19" s="304"/>
      <c r="AJ19" s="304"/>
      <c r="AK19" s="304"/>
      <c r="AL19" s="304"/>
      <c r="AM19" s="304"/>
      <c r="AN19" s="297" t="s">
        <v>56</v>
      </c>
      <c r="AO19" s="297"/>
      <c r="AP19" s="298"/>
      <c r="AQ19" s="299" t="s">
        <v>67</v>
      </c>
      <c r="AR19" s="297"/>
      <c r="AS19" s="298"/>
      <c r="AT19" s="299" t="s">
        <v>68</v>
      </c>
      <c r="AU19" s="297"/>
      <c r="AV19" s="298"/>
      <c r="AW19" s="299" t="s">
        <v>69</v>
      </c>
      <c r="AX19" s="297"/>
      <c r="AY19" s="298"/>
      <c r="AZ19" s="299" t="s">
        <v>70</v>
      </c>
      <c r="BA19" s="297"/>
      <c r="BB19" s="298"/>
      <c r="BC19" s="299" t="s">
        <v>71</v>
      </c>
      <c r="BD19" s="297"/>
      <c r="BE19" s="298"/>
      <c r="BF19" s="299">
        <v>10</v>
      </c>
      <c r="BG19" s="297"/>
      <c r="BH19" s="300"/>
      <c r="BJ19" s="18"/>
    </row>
    <row r="20" spans="1:64" ht="12.75" customHeight="1" x14ac:dyDescent="0.25">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47"/>
      <c r="AF20" s="301" t="s">
        <v>95</v>
      </c>
      <c r="AG20" s="302"/>
      <c r="AH20" s="302"/>
      <c r="AI20" s="302"/>
      <c r="AJ20" s="302"/>
      <c r="AK20" s="302"/>
      <c r="AL20" s="302"/>
      <c r="AM20" s="302"/>
      <c r="AN20" s="294" t="s">
        <v>55</v>
      </c>
      <c r="AO20" s="294"/>
      <c r="AP20" s="295"/>
      <c r="AQ20" s="293" t="s">
        <v>81</v>
      </c>
      <c r="AR20" s="294"/>
      <c r="AS20" s="295"/>
      <c r="AT20" s="293" t="s">
        <v>82</v>
      </c>
      <c r="AU20" s="294"/>
      <c r="AV20" s="295"/>
      <c r="AW20" s="293" t="s">
        <v>83</v>
      </c>
      <c r="AX20" s="294"/>
      <c r="AY20" s="295"/>
      <c r="AZ20" s="293" t="s">
        <v>84</v>
      </c>
      <c r="BA20" s="294"/>
      <c r="BB20" s="295"/>
      <c r="BC20" s="293" t="s">
        <v>96</v>
      </c>
      <c r="BD20" s="294"/>
      <c r="BE20" s="295"/>
      <c r="BF20" s="293" t="s">
        <v>97</v>
      </c>
      <c r="BG20" s="294"/>
      <c r="BH20" s="296"/>
      <c r="BJ20" s="18"/>
    </row>
    <row r="21" spans="1:64" ht="12.75" customHeight="1" thickBot="1" x14ac:dyDescent="0.3">
      <c r="A21" s="282" t="s">
        <v>98</v>
      </c>
      <c r="B21" s="283"/>
      <c r="C21" s="283"/>
      <c r="D21" s="283"/>
      <c r="E21" s="284"/>
      <c r="F21" s="122"/>
      <c r="G21" s="127"/>
      <c r="H21" s="127"/>
      <c r="I21" s="127"/>
      <c r="J21" s="127"/>
      <c r="K21" s="127"/>
      <c r="L21" s="46"/>
      <c r="M21" s="285" t="s">
        <v>56</v>
      </c>
      <c r="N21" s="283"/>
      <c r="O21" s="283"/>
      <c r="P21" s="316"/>
      <c r="Q21" s="289" t="s">
        <v>57</v>
      </c>
      <c r="R21" s="290"/>
      <c r="S21" s="290"/>
      <c r="T21" s="290"/>
      <c r="U21" s="290"/>
      <c r="V21" s="291"/>
      <c r="W21" s="285" t="s">
        <v>58</v>
      </c>
      <c r="X21" s="287"/>
      <c r="Y21" s="287"/>
      <c r="Z21" s="287"/>
      <c r="AA21" s="287"/>
      <c r="AB21" s="292"/>
      <c r="AC21" s="34"/>
      <c r="AD21" s="34"/>
      <c r="AE21" s="247"/>
      <c r="AF21" s="343"/>
      <c r="AG21" s="344"/>
      <c r="AH21" s="344"/>
      <c r="AI21" s="344"/>
      <c r="AJ21" s="344"/>
      <c r="AK21" s="344"/>
      <c r="AL21" s="344"/>
      <c r="AM21" s="344"/>
      <c r="AN21" s="336" t="s">
        <v>56</v>
      </c>
      <c r="AO21" s="336"/>
      <c r="AP21" s="337"/>
      <c r="AQ21" s="335" t="s">
        <v>67</v>
      </c>
      <c r="AR21" s="336"/>
      <c r="AS21" s="337"/>
      <c r="AT21" s="335" t="s">
        <v>68</v>
      </c>
      <c r="AU21" s="336"/>
      <c r="AV21" s="337"/>
      <c r="AW21" s="335" t="s">
        <v>69</v>
      </c>
      <c r="AX21" s="336"/>
      <c r="AY21" s="337"/>
      <c r="AZ21" s="335" t="s">
        <v>70</v>
      </c>
      <c r="BA21" s="336"/>
      <c r="BB21" s="337"/>
      <c r="BC21" s="335" t="s">
        <v>71</v>
      </c>
      <c r="BD21" s="336"/>
      <c r="BE21" s="337"/>
      <c r="BF21" s="335">
        <v>10</v>
      </c>
      <c r="BG21" s="336"/>
      <c r="BH21" s="338"/>
      <c r="BJ21" s="18"/>
    </row>
    <row r="22" spans="1:64" ht="12.75" customHeight="1" thickBot="1" x14ac:dyDescent="0.25">
      <c r="A22" s="263"/>
      <c r="B22" s="264"/>
      <c r="C22" s="264"/>
      <c r="D22" s="264"/>
      <c r="E22" s="265"/>
      <c r="F22" s="47"/>
      <c r="G22" s="126"/>
      <c r="H22" s="126"/>
      <c r="I22" s="126"/>
      <c r="J22" s="126"/>
      <c r="K22" s="126"/>
      <c r="L22" s="49"/>
      <c r="M22" s="339" t="str">
        <f>IF(A22=0,"",IF(A22&gt;119,10,IF(A22&gt;90.99,(A22-91)/28+8,IF(A22&gt;80.99,(A22-81)/9*1.9+6,IF(A22&gt;60.99,(A22-61)/19*1.9+4,IF(A22&gt;20.99,(A22-21)/39*1.9+2,IF(A22&gt;0,(A22-0)/20*0.9+1,1)))))))</f>
        <v/>
      </c>
      <c r="N22" s="340"/>
      <c r="O22" s="340"/>
      <c r="P22" s="315"/>
      <c r="Q22" s="273" t="str">
        <f>IF(A22=0,"",IF(M22&lt;2,"Very Low",IF(M22&lt;4,"Low",IF(M22&lt;6,"Moderate",IF(M22&lt;8,"High",IF(M22&lt;10,"Very High",IF(M22&gt;=10,"Extreme")))))))</f>
        <v/>
      </c>
      <c r="R22" s="274"/>
      <c r="S22" s="274"/>
      <c r="T22" s="274"/>
      <c r="U22" s="275"/>
      <c r="V22" s="276"/>
      <c r="W22" s="306"/>
      <c r="X22" s="307"/>
      <c r="Y22" s="307"/>
      <c r="Z22" s="307"/>
      <c r="AA22" s="307"/>
      <c r="AB22" s="308"/>
      <c r="AC22" s="38"/>
      <c r="AD22" s="38"/>
      <c r="AE22" s="247"/>
      <c r="AF22" s="248" t="s">
        <v>99</v>
      </c>
      <c r="AG22" s="248"/>
      <c r="AH22" s="248"/>
      <c r="AI22" s="248"/>
      <c r="AJ22" s="248"/>
      <c r="AK22" s="248"/>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2"/>
      <c r="BJ22" s="18"/>
    </row>
    <row r="23" spans="1:64" ht="12.75" customHeight="1" x14ac:dyDescent="0.2">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2" t="s">
        <v>100</v>
      </c>
      <c r="AF23" s="354" t="s">
        <v>101</v>
      </c>
      <c r="AG23" s="355"/>
      <c r="AH23" s="356"/>
      <c r="AI23" s="356"/>
      <c r="AJ23" s="356"/>
      <c r="AK23" s="356"/>
      <c r="AL23" s="200"/>
      <c r="AM23" s="357"/>
      <c r="AN23" s="358" t="s">
        <v>102</v>
      </c>
      <c r="AO23" s="200"/>
      <c r="AP23" s="200"/>
      <c r="AQ23" s="200"/>
      <c r="AR23" s="200"/>
      <c r="AS23" s="200"/>
      <c r="AT23" s="200"/>
      <c r="AU23" s="200"/>
      <c r="AV23" s="200"/>
      <c r="AW23" s="200"/>
      <c r="AX23" s="200"/>
      <c r="AY23" s="200"/>
      <c r="AZ23" s="200"/>
      <c r="BA23" s="200"/>
      <c r="BB23" s="200"/>
      <c r="BC23" s="200"/>
      <c r="BD23" s="200"/>
      <c r="BE23" s="200"/>
      <c r="BF23" s="200"/>
      <c r="BG23" s="200"/>
      <c r="BH23" s="201"/>
      <c r="BJ23" s="18"/>
    </row>
    <row r="24" spans="1:64" ht="12.75" customHeight="1" x14ac:dyDescent="0.2">
      <c r="A24" s="318" t="s">
        <v>103</v>
      </c>
      <c r="B24" s="319"/>
      <c r="C24" s="319"/>
      <c r="D24" s="319"/>
      <c r="E24" s="320"/>
      <c r="F24" s="123"/>
      <c r="G24" s="124"/>
      <c r="H24" s="124"/>
      <c r="I24" s="52"/>
      <c r="J24" s="52"/>
      <c r="K24" s="52"/>
      <c r="L24" s="53"/>
      <c r="M24" s="309" t="s">
        <v>56</v>
      </c>
      <c r="N24" s="328"/>
      <c r="O24" s="328"/>
      <c r="P24" s="329"/>
      <c r="Q24" s="324" t="s">
        <v>57</v>
      </c>
      <c r="R24" s="319"/>
      <c r="S24" s="319"/>
      <c r="T24" s="319"/>
      <c r="U24" s="319"/>
      <c r="V24" s="320"/>
      <c r="W24" s="309" t="s">
        <v>58</v>
      </c>
      <c r="X24" s="310"/>
      <c r="Y24" s="310"/>
      <c r="Z24" s="310"/>
      <c r="AA24" s="310"/>
      <c r="AB24" s="311"/>
      <c r="AC24" s="34"/>
      <c r="AD24" s="34"/>
      <c r="AE24" s="352"/>
      <c r="AF24" s="348" t="s">
        <v>104</v>
      </c>
      <c r="AG24" s="349"/>
      <c r="AH24" s="346"/>
      <c r="AI24" s="346"/>
      <c r="AJ24" s="346"/>
      <c r="AK24" s="346"/>
      <c r="AL24" s="346"/>
      <c r="AM24" s="350"/>
      <c r="AN24" s="345" t="s">
        <v>105</v>
      </c>
      <c r="AO24" s="346"/>
      <c r="AP24" s="346"/>
      <c r="AQ24" s="346"/>
      <c r="AR24" s="346"/>
      <c r="AS24" s="346"/>
      <c r="AT24" s="346"/>
      <c r="AU24" s="346"/>
      <c r="AV24" s="346"/>
      <c r="AW24" s="346"/>
      <c r="AX24" s="346"/>
      <c r="AY24" s="346"/>
      <c r="AZ24" s="346"/>
      <c r="BA24" s="346"/>
      <c r="BB24" s="346"/>
      <c r="BC24" s="346"/>
      <c r="BD24" s="346"/>
      <c r="BE24" s="346"/>
      <c r="BF24" s="346"/>
      <c r="BG24" s="346"/>
      <c r="BH24" s="347"/>
      <c r="BJ24" s="18"/>
    </row>
    <row r="25" spans="1:64" ht="12.75" customHeight="1" x14ac:dyDescent="0.2">
      <c r="A25" s="321"/>
      <c r="B25" s="322"/>
      <c r="C25" s="322"/>
      <c r="D25" s="322"/>
      <c r="E25" s="323"/>
      <c r="F25" s="54"/>
      <c r="G25" s="55"/>
      <c r="H25" s="55"/>
      <c r="I25" s="55"/>
      <c r="J25" s="55"/>
      <c r="K25" s="55"/>
      <c r="L25" s="56"/>
      <c r="M25" s="330"/>
      <c r="N25" s="331"/>
      <c r="O25" s="331"/>
      <c r="P25" s="332"/>
      <c r="Q25" s="325"/>
      <c r="R25" s="322"/>
      <c r="S25" s="322"/>
      <c r="T25" s="322"/>
      <c r="U25" s="322"/>
      <c r="V25" s="323"/>
      <c r="W25" s="312"/>
      <c r="X25" s="313"/>
      <c r="Y25" s="313"/>
      <c r="Z25" s="313"/>
      <c r="AA25" s="313"/>
      <c r="AB25" s="314"/>
      <c r="AC25" s="34"/>
      <c r="AD25" s="34"/>
      <c r="AE25" s="352"/>
      <c r="AF25" s="348" t="s">
        <v>106</v>
      </c>
      <c r="AG25" s="349"/>
      <c r="AH25" s="287"/>
      <c r="AI25" s="287"/>
      <c r="AJ25" s="287"/>
      <c r="AK25" s="287"/>
      <c r="AL25" s="346"/>
      <c r="AM25" s="350"/>
      <c r="AN25" s="345" t="s">
        <v>107</v>
      </c>
      <c r="AO25" s="346"/>
      <c r="AP25" s="346"/>
      <c r="AQ25" s="346"/>
      <c r="AR25" s="346"/>
      <c r="AS25" s="346"/>
      <c r="AT25" s="346"/>
      <c r="AU25" s="346"/>
      <c r="AV25" s="346"/>
      <c r="AW25" s="346"/>
      <c r="AX25" s="346"/>
      <c r="AY25" s="346"/>
      <c r="AZ25" s="346"/>
      <c r="BA25" s="346"/>
      <c r="BB25" s="346"/>
      <c r="BC25" s="346"/>
      <c r="BD25" s="346"/>
      <c r="BE25" s="346"/>
      <c r="BF25" s="346"/>
      <c r="BG25" s="346"/>
      <c r="BH25" s="347"/>
      <c r="BJ25" s="18"/>
    </row>
    <row r="26" spans="1:64" ht="12.75" customHeight="1" thickBot="1" x14ac:dyDescent="0.25">
      <c r="A26" s="263"/>
      <c r="B26" s="264"/>
      <c r="C26" s="264"/>
      <c r="D26" s="264"/>
      <c r="E26" s="265"/>
      <c r="F26" s="47"/>
      <c r="G26" s="126"/>
      <c r="H26" s="126"/>
      <c r="I26" s="126"/>
      <c r="J26" s="126"/>
      <c r="K26" s="126"/>
      <c r="L26" s="49"/>
      <c r="M26" s="268" t="str">
        <f>IF(A26=0,"",IF(A26&lt;10,10,IF(A26&lt;15.01,9-((A26-10)/5),IF(A26&lt;29.01,7.9-((A26-15)/14*1.9),IF(A26&lt;54.01,5.9-((A26-30)/24*1.9),IF(A26&lt;79.01,3.9-((A26-55)/24*1.9),IF(A26&lt;100.01,1.9-((A26-80)/20*0.9),1)))))))</f>
        <v/>
      </c>
      <c r="N26" s="271"/>
      <c r="O26" s="271"/>
      <c r="P26" s="272"/>
      <c r="Q26" s="273" t="str">
        <f>IF(A26=0,"",IF(M26&lt;2,"Very Low",IF(M26&lt;4,"Low",IF(M26&lt;6,"Moderate",IF(M26&lt;8,"High",IF(M26&lt;10,"Very High",IF(M26&gt;=10,"Extreme")))))))</f>
        <v/>
      </c>
      <c r="R26" s="274"/>
      <c r="S26" s="274"/>
      <c r="T26" s="274"/>
      <c r="U26" s="275"/>
      <c r="V26" s="276"/>
      <c r="W26" s="306"/>
      <c r="X26" s="307"/>
      <c r="Y26" s="307"/>
      <c r="Z26" s="307"/>
      <c r="AA26" s="307"/>
      <c r="AB26" s="308"/>
      <c r="AC26" s="38"/>
      <c r="AD26" s="38"/>
      <c r="AE26" s="352"/>
      <c r="AF26" s="348" t="s">
        <v>108</v>
      </c>
      <c r="AG26" s="349"/>
      <c r="AH26" s="287"/>
      <c r="AI26" s="287"/>
      <c r="AJ26" s="287"/>
      <c r="AK26" s="287"/>
      <c r="AL26" s="346"/>
      <c r="AM26" s="350"/>
      <c r="AN26" s="351" t="s">
        <v>109</v>
      </c>
      <c r="AO26" s="346"/>
      <c r="AP26" s="346"/>
      <c r="AQ26" s="346"/>
      <c r="AR26" s="346"/>
      <c r="AS26" s="346"/>
      <c r="AT26" s="346"/>
      <c r="AU26" s="346"/>
      <c r="AV26" s="346"/>
      <c r="AW26" s="346"/>
      <c r="AX26" s="346"/>
      <c r="AY26" s="346"/>
      <c r="AZ26" s="346"/>
      <c r="BA26" s="346"/>
      <c r="BB26" s="346"/>
      <c r="BC26" s="346"/>
      <c r="BD26" s="346"/>
      <c r="BE26" s="346"/>
      <c r="BF26" s="346"/>
      <c r="BG26" s="346"/>
      <c r="BH26" s="347"/>
      <c r="BJ26" s="18"/>
    </row>
    <row r="27" spans="1:64" ht="12.75" customHeight="1" x14ac:dyDescent="0.2">
      <c r="A27" s="39"/>
      <c r="B27" s="40"/>
      <c r="C27" s="40"/>
      <c r="D27" s="40"/>
      <c r="E27" s="40"/>
      <c r="F27" s="57"/>
      <c r="G27" s="57"/>
      <c r="H27" s="57"/>
      <c r="I27" s="57"/>
      <c r="J27" s="57"/>
      <c r="K27" s="57"/>
      <c r="L27" s="58"/>
      <c r="M27" s="359" t="s">
        <v>110</v>
      </c>
      <c r="N27" s="360"/>
      <c r="O27" s="360"/>
      <c r="P27" s="361"/>
      <c r="Q27" s="362"/>
      <c r="R27" s="362"/>
      <c r="S27" s="362"/>
      <c r="T27" s="362"/>
      <c r="U27" s="362"/>
      <c r="V27" s="363"/>
      <c r="W27" s="285" t="s">
        <v>58</v>
      </c>
      <c r="X27" s="287"/>
      <c r="Y27" s="287"/>
      <c r="Z27" s="287"/>
      <c r="AA27" s="287"/>
      <c r="AB27" s="292"/>
      <c r="AC27" s="34"/>
      <c r="AD27" s="34"/>
      <c r="AE27" s="352"/>
      <c r="AF27" s="348" t="s">
        <v>111</v>
      </c>
      <c r="AG27" s="349"/>
      <c r="AH27" s="287"/>
      <c r="AI27" s="287"/>
      <c r="AJ27" s="287"/>
      <c r="AK27" s="287"/>
      <c r="AL27" s="346"/>
      <c r="AM27" s="350"/>
      <c r="AN27" s="351" t="s">
        <v>112</v>
      </c>
      <c r="AO27" s="346"/>
      <c r="AP27" s="346"/>
      <c r="AQ27" s="346"/>
      <c r="AR27" s="346"/>
      <c r="AS27" s="346"/>
      <c r="AT27" s="346"/>
      <c r="AU27" s="346"/>
      <c r="AV27" s="346"/>
      <c r="AW27" s="346"/>
      <c r="AX27" s="346"/>
      <c r="AY27" s="346"/>
      <c r="AZ27" s="346"/>
      <c r="BA27" s="346"/>
      <c r="BB27" s="346"/>
      <c r="BC27" s="346"/>
      <c r="BD27" s="346"/>
      <c r="BE27" s="346"/>
      <c r="BF27" s="346"/>
      <c r="BG27" s="346"/>
      <c r="BH27" s="347"/>
      <c r="BJ27" s="18"/>
    </row>
    <row r="28" spans="1:64" ht="12.75" customHeight="1" thickBot="1" x14ac:dyDescent="0.25">
      <c r="A28" s="59" t="s">
        <v>113</v>
      </c>
      <c r="B28" s="60"/>
      <c r="C28" s="60"/>
      <c r="D28" s="60"/>
      <c r="E28" s="61"/>
      <c r="F28" s="61"/>
      <c r="G28" s="61"/>
      <c r="H28" s="61"/>
      <c r="I28" s="61"/>
      <c r="J28" s="61"/>
      <c r="K28" s="61"/>
      <c r="L28" s="62"/>
      <c r="M28" s="266"/>
      <c r="N28" s="264"/>
      <c r="O28" s="264"/>
      <c r="P28" s="364"/>
      <c r="Q28" s="365"/>
      <c r="R28" s="365"/>
      <c r="S28" s="365"/>
      <c r="T28" s="365"/>
      <c r="U28" s="365"/>
      <c r="V28" s="366"/>
      <c r="W28" s="306"/>
      <c r="X28" s="307"/>
      <c r="Y28" s="307"/>
      <c r="Z28" s="307"/>
      <c r="AA28" s="307"/>
      <c r="AB28" s="308"/>
      <c r="AC28" s="38"/>
      <c r="AD28" s="38"/>
      <c r="AE28" s="352"/>
      <c r="AF28" s="348" t="s">
        <v>114</v>
      </c>
      <c r="AG28" s="349"/>
      <c r="AH28" s="287"/>
      <c r="AI28" s="287"/>
      <c r="AJ28" s="287"/>
      <c r="AK28" s="287"/>
      <c r="AL28" s="367"/>
      <c r="AM28" s="368"/>
      <c r="AN28" s="345" t="s">
        <v>115</v>
      </c>
      <c r="AO28" s="346"/>
      <c r="AP28" s="346"/>
      <c r="AQ28" s="346"/>
      <c r="AR28" s="346"/>
      <c r="AS28" s="346"/>
      <c r="AT28" s="346"/>
      <c r="AU28" s="346"/>
      <c r="AV28" s="346"/>
      <c r="AW28" s="346"/>
      <c r="AX28" s="346"/>
      <c r="AY28" s="346"/>
      <c r="AZ28" s="346"/>
      <c r="BA28" s="346"/>
      <c r="BB28" s="346"/>
      <c r="BC28" s="346"/>
      <c r="BD28" s="346"/>
      <c r="BE28" s="346"/>
      <c r="BF28" s="346"/>
      <c r="BG28" s="346"/>
      <c r="BH28" s="347"/>
      <c r="BJ28" s="18"/>
    </row>
    <row r="29" spans="1:64" ht="12.75" customHeight="1" thickBot="1" x14ac:dyDescent="0.25">
      <c r="A29" s="39"/>
      <c r="B29" s="40"/>
      <c r="C29" s="40"/>
      <c r="D29" s="40"/>
      <c r="E29" s="40"/>
      <c r="F29" s="57"/>
      <c r="G29" s="57"/>
      <c r="H29" s="57"/>
      <c r="I29" s="57"/>
      <c r="J29" s="57"/>
      <c r="K29" s="57"/>
      <c r="L29" s="58"/>
      <c r="M29" s="359" t="s">
        <v>110</v>
      </c>
      <c r="N29" s="360"/>
      <c r="O29" s="360"/>
      <c r="P29" s="396"/>
      <c r="Q29" s="397"/>
      <c r="R29" s="362"/>
      <c r="S29" s="362"/>
      <c r="T29" s="362"/>
      <c r="U29" s="398"/>
      <c r="V29" s="399"/>
      <c r="W29" s="285" t="s">
        <v>58</v>
      </c>
      <c r="X29" s="287"/>
      <c r="Y29" s="287"/>
      <c r="Z29" s="287"/>
      <c r="AA29" s="287"/>
      <c r="AB29" s="292"/>
      <c r="AC29" s="34"/>
      <c r="AD29" s="34"/>
      <c r="AE29" s="352"/>
      <c r="AF29" s="400" t="s">
        <v>116</v>
      </c>
      <c r="AG29" s="401"/>
      <c r="AH29" s="402"/>
      <c r="AI29" s="402"/>
      <c r="AJ29" s="402"/>
      <c r="AK29" s="402"/>
      <c r="AL29" s="403"/>
      <c r="AM29" s="404"/>
      <c r="AN29" s="405" t="s">
        <v>117</v>
      </c>
      <c r="AO29" s="406"/>
      <c r="AP29" s="406"/>
      <c r="AQ29" s="406"/>
      <c r="AR29" s="406"/>
      <c r="AS29" s="406"/>
      <c r="AT29" s="406"/>
      <c r="AU29" s="406"/>
      <c r="AV29" s="406"/>
      <c r="AW29" s="406"/>
      <c r="AX29" s="406"/>
      <c r="AY29" s="406"/>
      <c r="AZ29" s="406"/>
      <c r="BA29" s="406"/>
      <c r="BB29" s="406"/>
      <c r="BC29" s="406"/>
      <c r="BD29" s="406"/>
      <c r="BE29" s="406"/>
      <c r="BF29" s="406"/>
      <c r="BG29" s="406"/>
      <c r="BH29" s="407"/>
      <c r="BJ29" s="18"/>
    </row>
    <row r="30" spans="1:64" ht="12.75" customHeight="1" thickBot="1" x14ac:dyDescent="0.25">
      <c r="A30" s="63" t="s">
        <v>118</v>
      </c>
      <c r="B30" s="64"/>
      <c r="C30" s="64"/>
      <c r="D30" s="64"/>
      <c r="E30" s="65"/>
      <c r="F30" s="65"/>
      <c r="G30" s="65"/>
      <c r="H30" s="65"/>
      <c r="I30" s="65"/>
      <c r="J30" s="65"/>
      <c r="K30" s="65"/>
      <c r="L30" s="66"/>
      <c r="M30" s="408"/>
      <c r="N30" s="409"/>
      <c r="O30" s="409"/>
      <c r="P30" s="410"/>
      <c r="Q30" s="309"/>
      <c r="R30" s="328"/>
      <c r="S30" s="328"/>
      <c r="T30" s="328"/>
      <c r="U30" s="411"/>
      <c r="V30" s="412"/>
      <c r="W30" s="306"/>
      <c r="X30" s="307"/>
      <c r="Y30" s="307"/>
      <c r="Z30" s="307"/>
      <c r="AA30" s="307"/>
      <c r="AB30" s="308"/>
      <c r="AC30" s="38"/>
      <c r="AD30" s="38"/>
      <c r="AE30" s="352"/>
      <c r="AF30" s="248" t="s">
        <v>119</v>
      </c>
      <c r="AG30" s="248"/>
      <c r="AH30" s="248"/>
      <c r="AI30" s="248"/>
      <c r="AJ30" s="248"/>
      <c r="AK30" s="248"/>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2"/>
      <c r="BJ30" s="18"/>
    </row>
    <row r="31" spans="1:64" ht="12.75" customHeight="1" thickTop="1" thickBot="1" x14ac:dyDescent="0.3">
      <c r="A31" s="421" t="s">
        <v>120</v>
      </c>
      <c r="B31" s="422"/>
      <c r="C31" s="422"/>
      <c r="D31" s="422"/>
      <c r="E31" s="423"/>
      <c r="F31" s="423"/>
      <c r="G31" s="423"/>
      <c r="H31" s="423"/>
      <c r="I31" s="423"/>
      <c r="J31" s="423"/>
      <c r="K31" s="423"/>
      <c r="L31" s="423"/>
      <c r="M31" s="424" t="str">
        <f>IF(A12=0,"",SUM(M11:P30))</f>
        <v/>
      </c>
      <c r="N31" s="424"/>
      <c r="O31" s="424"/>
      <c r="P31" s="425"/>
      <c r="Q31" s="369"/>
      <c r="R31" s="369"/>
      <c r="S31" s="369"/>
      <c r="T31" s="369"/>
      <c r="U31" s="370"/>
      <c r="V31" s="370"/>
      <c r="W31" s="370"/>
      <c r="X31" s="370"/>
      <c r="Y31" s="370"/>
      <c r="Z31" s="370"/>
      <c r="AA31" s="371"/>
      <c r="AB31" s="372"/>
      <c r="AC31" s="67"/>
      <c r="AD31" s="67"/>
      <c r="AE31" s="353"/>
      <c r="AF31" s="373" t="s">
        <v>121</v>
      </c>
      <c r="AG31" s="374"/>
      <c r="AH31" s="374"/>
      <c r="AI31" s="374"/>
      <c r="AJ31" s="374"/>
      <c r="AK31" s="374"/>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75"/>
      <c r="BH31" s="376"/>
      <c r="BJ31" s="18"/>
    </row>
    <row r="32" spans="1:64" s="19" customFormat="1" ht="12.75" customHeight="1" thickBot="1" x14ac:dyDescent="0.3">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25">
      <c r="A33" s="377" t="s">
        <v>122</v>
      </c>
      <c r="B33" s="356"/>
      <c r="C33" s="356"/>
      <c r="D33" s="356"/>
      <c r="E33" s="356"/>
      <c r="F33" s="356"/>
      <c r="G33" s="356"/>
      <c r="H33" s="356"/>
      <c r="I33" s="356"/>
      <c r="J33" s="356"/>
      <c r="K33" s="356"/>
      <c r="L33" s="356"/>
      <c r="M33" s="378"/>
      <c r="N33" s="70"/>
      <c r="O33" s="20"/>
      <c r="P33" s="20"/>
      <c r="Q33" s="20"/>
      <c r="R33" s="20"/>
      <c r="S33" s="20"/>
      <c r="AH33" s="19"/>
      <c r="AO33" s="18"/>
      <c r="AP33" s="379"/>
      <c r="AQ33" s="183"/>
      <c r="AR33" s="183"/>
      <c r="AS33" s="183"/>
      <c r="AT33" s="183"/>
      <c r="AU33" s="183"/>
      <c r="AV33" s="183"/>
      <c r="AW33" s="183"/>
      <c r="AX33" s="183"/>
      <c r="AY33" s="183"/>
      <c r="AZ33" s="183"/>
      <c r="BA33" s="183"/>
      <c r="BB33" s="183"/>
      <c r="BC33" s="183"/>
      <c r="BD33" s="183"/>
      <c r="BE33" s="183"/>
      <c r="BF33" s="183"/>
      <c r="BG33" s="183"/>
      <c r="BH33" s="183"/>
      <c r="BI33" s="71"/>
    </row>
    <row r="34" spans="1:61" ht="12.75" customHeight="1" x14ac:dyDescent="0.25">
      <c r="A34" s="384" t="s">
        <v>123</v>
      </c>
      <c r="B34" s="310"/>
      <c r="C34" s="310"/>
      <c r="D34" s="326"/>
      <c r="E34" s="388" t="s">
        <v>124</v>
      </c>
      <c r="F34" s="388"/>
      <c r="G34" s="388"/>
      <c r="H34" s="389"/>
      <c r="I34" s="391" t="s">
        <v>58</v>
      </c>
      <c r="J34" s="310"/>
      <c r="K34" s="310"/>
      <c r="L34" s="310"/>
      <c r="M34" s="311"/>
      <c r="N34" s="70"/>
      <c r="O34" s="72"/>
      <c r="P34" s="20"/>
      <c r="Q34" s="20"/>
      <c r="R34" s="20"/>
      <c r="S34" s="20"/>
      <c r="AH34" s="19"/>
      <c r="AO34" s="18"/>
      <c r="AP34" s="380"/>
      <c r="AQ34" s="381"/>
      <c r="AR34" s="381"/>
      <c r="AS34" s="381"/>
      <c r="AT34" s="381"/>
      <c r="AU34" s="381"/>
      <c r="AV34" s="381"/>
      <c r="AW34" s="381"/>
      <c r="AX34" s="381"/>
      <c r="AY34" s="381"/>
      <c r="AZ34" s="381"/>
      <c r="BA34" s="381"/>
      <c r="BB34" s="381"/>
      <c r="BC34" s="381"/>
      <c r="BD34" s="381"/>
      <c r="BE34" s="381"/>
      <c r="BF34" s="381"/>
      <c r="BG34" s="381"/>
      <c r="BH34" s="381"/>
      <c r="BI34" s="71"/>
    </row>
    <row r="35" spans="1:61" ht="12.75" customHeight="1" thickBot="1" x14ac:dyDescent="0.3">
      <c r="A35" s="385"/>
      <c r="B35" s="386"/>
      <c r="C35" s="386"/>
      <c r="D35" s="387"/>
      <c r="E35" s="390"/>
      <c r="F35" s="390"/>
      <c r="G35" s="390"/>
      <c r="H35" s="390"/>
      <c r="I35" s="392"/>
      <c r="J35" s="386"/>
      <c r="K35" s="386"/>
      <c r="L35" s="386"/>
      <c r="M35" s="393"/>
      <c r="N35" s="70"/>
      <c r="O35" s="72"/>
      <c r="P35" s="20"/>
      <c r="Q35" s="20"/>
      <c r="R35" s="20"/>
      <c r="S35" s="20"/>
      <c r="T35" s="25"/>
      <c r="U35" s="25"/>
      <c r="V35" s="25"/>
      <c r="W35" s="25"/>
      <c r="X35" s="25"/>
      <c r="Y35" s="25"/>
      <c r="Z35" s="25"/>
      <c r="AH35" s="19"/>
      <c r="AO35" s="18"/>
      <c r="AP35" s="380"/>
      <c r="AQ35" s="381"/>
      <c r="AR35" s="381"/>
      <c r="AS35" s="381"/>
      <c r="AT35" s="381"/>
      <c r="AU35" s="381"/>
      <c r="AV35" s="381"/>
      <c r="AW35" s="381"/>
      <c r="AX35" s="381"/>
      <c r="AY35" s="381"/>
      <c r="AZ35" s="381"/>
      <c r="BA35" s="381"/>
      <c r="BB35" s="381"/>
      <c r="BC35" s="381"/>
      <c r="BD35" s="381"/>
      <c r="BE35" s="381"/>
      <c r="BF35" s="381"/>
      <c r="BG35" s="381"/>
      <c r="BH35" s="381"/>
      <c r="BI35" s="71"/>
    </row>
    <row r="36" spans="1:61" ht="12.75" customHeight="1" x14ac:dyDescent="0.25">
      <c r="A36" s="394"/>
      <c r="B36" s="395"/>
      <c r="C36" s="395"/>
      <c r="D36" s="395"/>
      <c r="E36" s="395"/>
      <c r="F36" s="395"/>
      <c r="G36" s="395"/>
      <c r="H36" s="395"/>
      <c r="I36" s="413"/>
      <c r="J36" s="414"/>
      <c r="K36" s="414"/>
      <c r="L36" s="414"/>
      <c r="M36" s="415"/>
      <c r="N36" s="73"/>
      <c r="O36" s="74"/>
      <c r="P36" s="74"/>
      <c r="Q36" s="74"/>
      <c r="R36" s="74"/>
      <c r="S36" s="74"/>
      <c r="AH36" s="19"/>
      <c r="AO36" s="18"/>
      <c r="AP36" s="380"/>
      <c r="AQ36" s="381"/>
      <c r="AR36" s="381"/>
      <c r="AS36" s="381"/>
      <c r="AT36" s="381"/>
      <c r="AU36" s="381"/>
      <c r="AV36" s="381"/>
      <c r="AW36" s="381"/>
      <c r="AX36" s="381"/>
      <c r="AY36" s="381"/>
      <c r="AZ36" s="381"/>
      <c r="BA36" s="381"/>
      <c r="BB36" s="381"/>
      <c r="BC36" s="381"/>
      <c r="BD36" s="381"/>
      <c r="BE36" s="381"/>
      <c r="BF36" s="381"/>
      <c r="BG36" s="381"/>
      <c r="BH36" s="381"/>
      <c r="BI36" s="71"/>
    </row>
    <row r="37" spans="1:61" ht="12.75" customHeight="1" x14ac:dyDescent="0.25">
      <c r="A37" s="416"/>
      <c r="B37" s="417"/>
      <c r="C37" s="417"/>
      <c r="D37" s="417"/>
      <c r="E37" s="417"/>
      <c r="F37" s="417"/>
      <c r="G37" s="417"/>
      <c r="H37" s="417"/>
      <c r="I37" s="418"/>
      <c r="J37" s="419"/>
      <c r="K37" s="419"/>
      <c r="L37" s="419"/>
      <c r="M37" s="420"/>
      <c r="N37" s="73"/>
      <c r="O37" s="74"/>
      <c r="P37" s="74"/>
      <c r="Q37" s="74"/>
      <c r="R37" s="74"/>
      <c r="S37" s="74"/>
      <c r="AH37" s="19"/>
      <c r="AO37" s="18"/>
      <c r="AP37" s="380"/>
      <c r="AQ37" s="381"/>
      <c r="AR37" s="381"/>
      <c r="AS37" s="381"/>
      <c r="AT37" s="381"/>
      <c r="AU37" s="381"/>
      <c r="AV37" s="381"/>
      <c r="AW37" s="381"/>
      <c r="AX37" s="381"/>
      <c r="AY37" s="381"/>
      <c r="AZ37" s="381"/>
      <c r="BA37" s="381"/>
      <c r="BB37" s="381"/>
      <c r="BC37" s="381"/>
      <c r="BD37" s="381"/>
      <c r="BE37" s="381"/>
      <c r="BF37" s="381"/>
      <c r="BG37" s="381"/>
      <c r="BH37" s="381"/>
      <c r="BI37" s="71"/>
    </row>
    <row r="38" spans="1:61" ht="12.75" customHeight="1" x14ac:dyDescent="0.25">
      <c r="A38" s="416"/>
      <c r="B38" s="417"/>
      <c r="C38" s="417"/>
      <c r="D38" s="417"/>
      <c r="E38" s="417"/>
      <c r="F38" s="417"/>
      <c r="G38" s="417"/>
      <c r="H38" s="417"/>
      <c r="I38" s="418"/>
      <c r="J38" s="419"/>
      <c r="K38" s="419"/>
      <c r="L38" s="419"/>
      <c r="M38" s="420"/>
      <c r="N38" s="73"/>
      <c r="O38" s="74"/>
      <c r="P38" s="74"/>
      <c r="Q38" s="74"/>
      <c r="R38" s="74"/>
      <c r="S38" s="74"/>
      <c r="AH38" s="19"/>
      <c r="AO38" s="18"/>
      <c r="AP38" s="380"/>
      <c r="AQ38" s="381"/>
      <c r="AR38" s="381"/>
      <c r="AS38" s="381"/>
      <c r="AT38" s="381"/>
      <c r="AU38" s="381"/>
      <c r="AV38" s="381"/>
      <c r="AW38" s="381"/>
      <c r="AX38" s="381"/>
      <c r="AY38" s="381"/>
      <c r="AZ38" s="381"/>
      <c r="BA38" s="381"/>
      <c r="BB38" s="381"/>
      <c r="BC38" s="381"/>
      <c r="BD38" s="381"/>
      <c r="BE38" s="381"/>
      <c r="BF38" s="381"/>
      <c r="BG38" s="381"/>
      <c r="BH38" s="381"/>
      <c r="BI38" s="71"/>
    </row>
    <row r="39" spans="1:61" ht="12.75" customHeight="1" x14ac:dyDescent="0.25">
      <c r="A39" s="416"/>
      <c r="B39" s="417"/>
      <c r="C39" s="417"/>
      <c r="D39" s="417"/>
      <c r="E39" s="417"/>
      <c r="F39" s="417"/>
      <c r="G39" s="417"/>
      <c r="H39" s="417"/>
      <c r="I39" s="418"/>
      <c r="J39" s="419"/>
      <c r="K39" s="419"/>
      <c r="L39" s="419"/>
      <c r="M39" s="420"/>
      <c r="N39" s="73"/>
      <c r="O39" s="74"/>
      <c r="P39" s="74"/>
      <c r="Q39" s="74"/>
      <c r="R39" s="74"/>
      <c r="S39" s="74"/>
      <c r="AH39" s="19"/>
      <c r="AO39" s="18"/>
      <c r="AP39" s="380"/>
      <c r="AQ39" s="381"/>
      <c r="AR39" s="381"/>
      <c r="AS39" s="381"/>
      <c r="AT39" s="381"/>
      <c r="AU39" s="381"/>
      <c r="AV39" s="381"/>
      <c r="AW39" s="381"/>
      <c r="AX39" s="381"/>
      <c r="AY39" s="381"/>
      <c r="AZ39" s="381"/>
      <c r="BA39" s="381"/>
      <c r="BB39" s="381"/>
      <c r="BC39" s="381"/>
      <c r="BD39" s="381"/>
      <c r="BE39" s="381"/>
      <c r="BF39" s="381"/>
      <c r="BG39" s="381"/>
      <c r="BH39" s="381"/>
      <c r="BI39" s="71"/>
    </row>
    <row r="40" spans="1:61" ht="12.75" customHeight="1" x14ac:dyDescent="0.25">
      <c r="A40" s="416"/>
      <c r="B40" s="417"/>
      <c r="C40" s="417"/>
      <c r="D40" s="417"/>
      <c r="E40" s="417"/>
      <c r="F40" s="417"/>
      <c r="G40" s="417"/>
      <c r="H40" s="417"/>
      <c r="I40" s="418"/>
      <c r="J40" s="419"/>
      <c r="K40" s="419"/>
      <c r="L40" s="419"/>
      <c r="M40" s="420"/>
      <c r="N40" s="73"/>
      <c r="O40" s="74"/>
      <c r="P40" s="74"/>
      <c r="Q40" s="74"/>
      <c r="R40" s="74"/>
      <c r="S40" s="74"/>
      <c r="AH40" s="19"/>
      <c r="AO40" s="18"/>
      <c r="AP40" s="380"/>
      <c r="AQ40" s="381"/>
      <c r="AR40" s="381"/>
      <c r="AS40" s="381"/>
      <c r="AT40" s="381"/>
      <c r="AU40" s="381"/>
      <c r="AV40" s="381"/>
      <c r="AW40" s="381"/>
      <c r="AX40" s="381"/>
      <c r="AY40" s="381"/>
      <c r="AZ40" s="381"/>
      <c r="BA40" s="381"/>
      <c r="BB40" s="381"/>
      <c r="BC40" s="381"/>
      <c r="BD40" s="381"/>
      <c r="BE40" s="381"/>
      <c r="BF40" s="381"/>
      <c r="BG40" s="381"/>
      <c r="BH40" s="381"/>
      <c r="BI40" s="71"/>
    </row>
    <row r="41" spans="1:61" ht="12.75" customHeight="1" x14ac:dyDescent="0.25">
      <c r="A41" s="416"/>
      <c r="B41" s="417"/>
      <c r="C41" s="417"/>
      <c r="D41" s="417"/>
      <c r="E41" s="417"/>
      <c r="F41" s="417"/>
      <c r="G41" s="417"/>
      <c r="H41" s="417"/>
      <c r="I41" s="418"/>
      <c r="J41" s="419"/>
      <c r="K41" s="419"/>
      <c r="L41" s="419"/>
      <c r="M41" s="420"/>
      <c r="N41" s="73"/>
      <c r="O41" s="74"/>
      <c r="P41" s="74"/>
      <c r="Q41" s="74"/>
      <c r="R41" s="74"/>
      <c r="S41" s="74"/>
      <c r="AH41" s="19"/>
      <c r="AO41" s="18"/>
      <c r="AP41" s="380"/>
      <c r="AQ41" s="381"/>
      <c r="AR41" s="381"/>
      <c r="AS41" s="381"/>
      <c r="AT41" s="381"/>
      <c r="AU41" s="381"/>
      <c r="AV41" s="381"/>
      <c r="AW41" s="381"/>
      <c r="AX41" s="381"/>
      <c r="AY41" s="381"/>
      <c r="AZ41" s="381"/>
      <c r="BA41" s="381"/>
      <c r="BB41" s="381"/>
      <c r="BC41" s="381"/>
      <c r="BD41" s="381"/>
      <c r="BE41" s="381"/>
      <c r="BF41" s="381"/>
      <c r="BG41" s="381"/>
      <c r="BH41" s="381"/>
      <c r="BI41" s="71"/>
    </row>
    <row r="42" spans="1:61" ht="12.75" customHeight="1" x14ac:dyDescent="0.25">
      <c r="A42" s="416"/>
      <c r="B42" s="417"/>
      <c r="C42" s="417"/>
      <c r="D42" s="417"/>
      <c r="E42" s="417"/>
      <c r="F42" s="417"/>
      <c r="G42" s="417"/>
      <c r="H42" s="417"/>
      <c r="I42" s="418"/>
      <c r="J42" s="419"/>
      <c r="K42" s="419"/>
      <c r="L42" s="419"/>
      <c r="M42" s="420"/>
      <c r="N42" s="73"/>
      <c r="O42" s="74"/>
      <c r="P42" s="74"/>
      <c r="Q42" s="74"/>
      <c r="R42" s="74"/>
      <c r="S42" s="74"/>
      <c r="AH42" s="19"/>
      <c r="AO42" s="18"/>
      <c r="AP42" s="380"/>
      <c r="AQ42" s="381"/>
      <c r="AR42" s="381"/>
      <c r="AS42" s="381"/>
      <c r="AT42" s="381"/>
      <c r="AU42" s="381"/>
      <c r="AV42" s="381"/>
      <c r="AW42" s="381"/>
      <c r="AX42" s="381"/>
      <c r="AY42" s="381"/>
      <c r="AZ42" s="381"/>
      <c r="BA42" s="381"/>
      <c r="BB42" s="381"/>
      <c r="BC42" s="381"/>
      <c r="BD42" s="381"/>
      <c r="BE42" s="381"/>
      <c r="BF42" s="381"/>
      <c r="BG42" s="381"/>
      <c r="BH42" s="381"/>
      <c r="BI42" s="71"/>
    </row>
    <row r="43" spans="1:61" ht="12.75" customHeight="1" x14ac:dyDescent="0.25">
      <c r="A43" s="429"/>
      <c r="B43" s="426"/>
      <c r="C43" s="426"/>
      <c r="D43" s="427"/>
      <c r="E43" s="418"/>
      <c r="F43" s="426"/>
      <c r="G43" s="426"/>
      <c r="H43" s="427"/>
      <c r="I43" s="418"/>
      <c r="J43" s="426"/>
      <c r="K43" s="426"/>
      <c r="L43" s="426"/>
      <c r="M43" s="428"/>
      <c r="N43" s="73"/>
      <c r="O43" s="74"/>
      <c r="P43" s="74"/>
      <c r="Q43" s="74"/>
      <c r="R43" s="74"/>
      <c r="S43" s="74"/>
      <c r="AH43" s="19"/>
      <c r="AO43" s="18"/>
      <c r="AP43" s="380"/>
      <c r="AQ43" s="381"/>
      <c r="AR43" s="381"/>
      <c r="AS43" s="381"/>
      <c r="AT43" s="381"/>
      <c r="AU43" s="381"/>
      <c r="AV43" s="381"/>
      <c r="AW43" s="381"/>
      <c r="AX43" s="381"/>
      <c r="AY43" s="381"/>
      <c r="AZ43" s="381"/>
      <c r="BA43" s="381"/>
      <c r="BB43" s="381"/>
      <c r="BC43" s="381"/>
      <c r="BD43" s="381"/>
      <c r="BE43" s="381"/>
      <c r="BF43" s="381"/>
      <c r="BG43" s="381"/>
      <c r="BH43" s="381"/>
      <c r="BI43" s="71"/>
    </row>
    <row r="44" spans="1:61" ht="12.75" customHeight="1" x14ac:dyDescent="0.25">
      <c r="A44" s="429"/>
      <c r="B44" s="426"/>
      <c r="C44" s="426"/>
      <c r="D44" s="427"/>
      <c r="E44" s="418"/>
      <c r="F44" s="426"/>
      <c r="G44" s="426"/>
      <c r="H44" s="427"/>
      <c r="I44" s="418"/>
      <c r="J44" s="426"/>
      <c r="K44" s="426"/>
      <c r="L44" s="426"/>
      <c r="M44" s="428"/>
      <c r="N44" s="73"/>
      <c r="O44" s="74"/>
      <c r="P44" s="74"/>
      <c r="Q44" s="74"/>
      <c r="R44" s="74"/>
      <c r="S44" s="74"/>
      <c r="AH44" s="19"/>
      <c r="AO44" s="18"/>
      <c r="AP44" s="380"/>
      <c r="AQ44" s="381"/>
      <c r="AR44" s="381"/>
      <c r="AS44" s="381"/>
      <c r="AT44" s="381"/>
      <c r="AU44" s="381"/>
      <c r="AV44" s="381"/>
      <c r="AW44" s="381"/>
      <c r="AX44" s="381"/>
      <c r="AY44" s="381"/>
      <c r="AZ44" s="381"/>
      <c r="BA44" s="381"/>
      <c r="BB44" s="381"/>
      <c r="BC44" s="381"/>
      <c r="BD44" s="381"/>
      <c r="BE44" s="381"/>
      <c r="BF44" s="381"/>
      <c r="BG44" s="381"/>
      <c r="BH44" s="381"/>
      <c r="BI44" s="71"/>
    </row>
    <row r="45" spans="1:61" ht="12.75" customHeight="1" x14ac:dyDescent="0.25">
      <c r="A45" s="429"/>
      <c r="B45" s="426"/>
      <c r="C45" s="426"/>
      <c r="D45" s="427"/>
      <c r="E45" s="418"/>
      <c r="F45" s="426"/>
      <c r="G45" s="426"/>
      <c r="H45" s="427"/>
      <c r="I45" s="418"/>
      <c r="J45" s="426"/>
      <c r="K45" s="426"/>
      <c r="L45" s="426"/>
      <c r="M45" s="428"/>
      <c r="N45" s="73"/>
      <c r="O45" s="74"/>
      <c r="P45" s="74"/>
      <c r="Q45" s="74"/>
      <c r="R45" s="74"/>
      <c r="S45" s="74"/>
      <c r="AH45" s="19"/>
      <c r="AO45" s="18"/>
      <c r="AP45" s="380"/>
      <c r="AQ45" s="381"/>
      <c r="AR45" s="381"/>
      <c r="AS45" s="381"/>
      <c r="AT45" s="381"/>
      <c r="AU45" s="381"/>
      <c r="AV45" s="381"/>
      <c r="AW45" s="381"/>
      <c r="AX45" s="381"/>
      <c r="AY45" s="381"/>
      <c r="AZ45" s="381"/>
      <c r="BA45" s="381"/>
      <c r="BB45" s="381"/>
      <c r="BC45" s="381"/>
      <c r="BD45" s="381"/>
      <c r="BE45" s="381"/>
      <c r="BF45" s="381"/>
      <c r="BG45" s="381"/>
      <c r="BH45" s="381"/>
      <c r="BI45" s="71"/>
    </row>
    <row r="46" spans="1:61" ht="12.75" customHeight="1" x14ac:dyDescent="0.25">
      <c r="A46" s="429"/>
      <c r="B46" s="426"/>
      <c r="C46" s="426"/>
      <c r="D46" s="427"/>
      <c r="E46" s="418"/>
      <c r="F46" s="426"/>
      <c r="G46" s="426"/>
      <c r="H46" s="427"/>
      <c r="I46" s="418"/>
      <c r="J46" s="426"/>
      <c r="K46" s="426"/>
      <c r="L46" s="426"/>
      <c r="M46" s="428"/>
      <c r="N46" s="73"/>
      <c r="O46" s="74"/>
      <c r="P46" s="74"/>
      <c r="Q46" s="74"/>
      <c r="R46" s="74"/>
      <c r="S46" s="74"/>
      <c r="AH46" s="19"/>
      <c r="AO46" s="18"/>
      <c r="AP46" s="380"/>
      <c r="AQ46" s="381"/>
      <c r="AR46" s="381"/>
      <c r="AS46" s="381"/>
      <c r="AT46" s="381"/>
      <c r="AU46" s="381"/>
      <c r="AV46" s="381"/>
      <c r="AW46" s="381"/>
      <c r="AX46" s="381"/>
      <c r="AY46" s="381"/>
      <c r="AZ46" s="381"/>
      <c r="BA46" s="381"/>
      <c r="BB46" s="381"/>
      <c r="BC46" s="381"/>
      <c r="BD46" s="381"/>
      <c r="BE46" s="381"/>
      <c r="BF46" s="381"/>
      <c r="BG46" s="381"/>
      <c r="BH46" s="381"/>
      <c r="BI46" s="71"/>
    </row>
    <row r="47" spans="1:61" ht="12.75" customHeight="1" x14ac:dyDescent="0.25">
      <c r="A47" s="429"/>
      <c r="B47" s="426"/>
      <c r="C47" s="426"/>
      <c r="D47" s="427"/>
      <c r="E47" s="418"/>
      <c r="F47" s="426"/>
      <c r="G47" s="426"/>
      <c r="H47" s="427"/>
      <c r="I47" s="418"/>
      <c r="J47" s="426"/>
      <c r="K47" s="426"/>
      <c r="L47" s="426"/>
      <c r="M47" s="428"/>
      <c r="N47" s="73"/>
      <c r="O47" s="74"/>
      <c r="P47" s="74"/>
      <c r="Q47" s="74"/>
      <c r="R47" s="74"/>
      <c r="S47" s="74"/>
      <c r="AH47" s="19"/>
      <c r="AO47" s="18"/>
      <c r="AP47" s="380"/>
      <c r="AQ47" s="381"/>
      <c r="AR47" s="381"/>
      <c r="AS47" s="381"/>
      <c r="AT47" s="381"/>
      <c r="AU47" s="381"/>
      <c r="AV47" s="381"/>
      <c r="AW47" s="381"/>
      <c r="AX47" s="381"/>
      <c r="AY47" s="381"/>
      <c r="AZ47" s="381"/>
      <c r="BA47" s="381"/>
      <c r="BB47" s="381"/>
      <c r="BC47" s="381"/>
      <c r="BD47" s="381"/>
      <c r="BE47" s="381"/>
      <c r="BF47" s="381"/>
      <c r="BG47" s="381"/>
      <c r="BH47" s="381"/>
      <c r="BI47" s="71"/>
    </row>
    <row r="48" spans="1:61" ht="12.75" customHeight="1" x14ac:dyDescent="0.25">
      <c r="A48" s="429"/>
      <c r="B48" s="426"/>
      <c r="C48" s="426"/>
      <c r="D48" s="427"/>
      <c r="E48" s="418"/>
      <c r="F48" s="426"/>
      <c r="G48" s="426"/>
      <c r="H48" s="427"/>
      <c r="I48" s="418"/>
      <c r="J48" s="426"/>
      <c r="K48" s="426"/>
      <c r="L48" s="426"/>
      <c r="M48" s="428"/>
      <c r="N48" s="73"/>
      <c r="O48" s="74"/>
      <c r="P48" s="74"/>
      <c r="Q48" s="74"/>
      <c r="R48" s="74"/>
      <c r="S48" s="74"/>
      <c r="AH48" s="19"/>
      <c r="AO48" s="18"/>
      <c r="AP48" s="380"/>
      <c r="AQ48" s="381"/>
      <c r="AR48" s="381"/>
      <c r="AS48" s="381"/>
      <c r="AT48" s="381"/>
      <c r="AU48" s="381"/>
      <c r="AV48" s="381"/>
      <c r="AW48" s="381"/>
      <c r="AX48" s="381"/>
      <c r="AY48" s="381"/>
      <c r="AZ48" s="381"/>
      <c r="BA48" s="381"/>
      <c r="BB48" s="381"/>
      <c r="BC48" s="381"/>
      <c r="BD48" s="381"/>
      <c r="BE48" s="381"/>
      <c r="BF48" s="381"/>
      <c r="BG48" s="381"/>
      <c r="BH48" s="381"/>
      <c r="BI48" s="71"/>
    </row>
    <row r="49" spans="1:61" ht="12.75" customHeight="1" x14ac:dyDescent="0.25">
      <c r="A49" s="429"/>
      <c r="B49" s="426"/>
      <c r="C49" s="426"/>
      <c r="D49" s="427"/>
      <c r="E49" s="418"/>
      <c r="F49" s="426"/>
      <c r="G49" s="426"/>
      <c r="H49" s="427"/>
      <c r="I49" s="418"/>
      <c r="J49" s="426"/>
      <c r="K49" s="426"/>
      <c r="L49" s="426"/>
      <c r="M49" s="428"/>
      <c r="N49" s="73"/>
      <c r="O49" s="74"/>
      <c r="P49" s="74"/>
      <c r="Q49" s="74"/>
      <c r="R49" s="74"/>
      <c r="S49" s="74"/>
      <c r="AH49" s="19"/>
      <c r="AO49" s="18"/>
      <c r="AP49" s="380"/>
      <c r="AQ49" s="381"/>
      <c r="AR49" s="381"/>
      <c r="AS49" s="381"/>
      <c r="AT49" s="381"/>
      <c r="AU49" s="381"/>
      <c r="AV49" s="381"/>
      <c r="AW49" s="381"/>
      <c r="AX49" s="381"/>
      <c r="AY49" s="381"/>
      <c r="AZ49" s="381"/>
      <c r="BA49" s="381"/>
      <c r="BB49" s="381"/>
      <c r="BC49" s="381"/>
      <c r="BD49" s="381"/>
      <c r="BE49" s="381"/>
      <c r="BF49" s="381"/>
      <c r="BG49" s="381"/>
      <c r="BH49" s="381"/>
      <c r="BI49" s="71"/>
    </row>
    <row r="50" spans="1:61" ht="12.75" customHeight="1" thickBot="1" x14ac:dyDescent="0.3">
      <c r="A50" s="429"/>
      <c r="B50" s="426"/>
      <c r="C50" s="426"/>
      <c r="D50" s="427"/>
      <c r="E50" s="418"/>
      <c r="F50" s="426"/>
      <c r="G50" s="426"/>
      <c r="H50" s="427"/>
      <c r="I50" s="418"/>
      <c r="J50" s="426"/>
      <c r="K50" s="426"/>
      <c r="L50" s="426"/>
      <c r="M50" s="428"/>
      <c r="N50" s="73"/>
      <c r="O50" s="74"/>
      <c r="P50" s="74"/>
      <c r="Q50" s="74"/>
      <c r="R50" s="74"/>
      <c r="S50" s="74"/>
      <c r="AH50" s="19"/>
      <c r="AO50" s="18"/>
      <c r="AP50" s="380"/>
      <c r="AQ50" s="381"/>
      <c r="AR50" s="381"/>
      <c r="AS50" s="381"/>
      <c r="AT50" s="381"/>
      <c r="AU50" s="381"/>
      <c r="AV50" s="381"/>
      <c r="AW50" s="381"/>
      <c r="AX50" s="381"/>
      <c r="AY50" s="381"/>
      <c r="AZ50" s="381"/>
      <c r="BA50" s="381"/>
      <c r="BB50" s="381"/>
      <c r="BC50" s="381"/>
      <c r="BD50" s="381"/>
      <c r="BE50" s="381"/>
      <c r="BF50" s="381"/>
      <c r="BG50" s="381"/>
      <c r="BH50" s="381"/>
      <c r="BI50" s="71"/>
    </row>
    <row r="51" spans="1:61" ht="12.75" customHeight="1" x14ac:dyDescent="0.25">
      <c r="A51" s="446" t="s">
        <v>125</v>
      </c>
      <c r="B51" s="414"/>
      <c r="C51" s="414"/>
      <c r="D51" s="414"/>
      <c r="E51" s="414"/>
      <c r="F51" s="414"/>
      <c r="G51" s="414"/>
      <c r="H51" s="414"/>
      <c r="I51" s="414"/>
      <c r="J51" s="414"/>
      <c r="K51" s="414"/>
      <c r="L51" s="414"/>
      <c r="M51" s="415"/>
      <c r="N51" s="70"/>
      <c r="O51" s="20"/>
      <c r="P51" s="20"/>
      <c r="Q51" s="20"/>
      <c r="R51" s="20"/>
      <c r="S51" s="20"/>
      <c r="AH51" s="19"/>
      <c r="AO51" s="18"/>
      <c r="AP51" s="380"/>
      <c r="AQ51" s="381"/>
      <c r="AR51" s="381"/>
      <c r="AS51" s="381"/>
      <c r="AT51" s="381"/>
      <c r="AU51" s="381"/>
      <c r="AV51" s="381"/>
      <c r="AW51" s="381"/>
      <c r="AX51" s="381"/>
      <c r="AY51" s="381"/>
      <c r="AZ51" s="381"/>
      <c r="BA51" s="381"/>
      <c r="BB51" s="381"/>
      <c r="BC51" s="381"/>
      <c r="BD51" s="381"/>
      <c r="BE51" s="381"/>
      <c r="BF51" s="381"/>
      <c r="BG51" s="381"/>
      <c r="BH51" s="381"/>
      <c r="BI51" s="71"/>
    </row>
    <row r="52" spans="1:61" ht="12.75" customHeight="1" x14ac:dyDescent="0.25">
      <c r="A52" s="384" t="s">
        <v>123</v>
      </c>
      <c r="B52" s="447"/>
      <c r="C52" s="447"/>
      <c r="D52" s="448"/>
      <c r="E52" s="452" t="s">
        <v>124</v>
      </c>
      <c r="F52" s="453"/>
      <c r="G52" s="453"/>
      <c r="H52" s="454"/>
      <c r="I52" s="391" t="s">
        <v>58</v>
      </c>
      <c r="J52" s="447"/>
      <c r="K52" s="447"/>
      <c r="L52" s="447"/>
      <c r="M52" s="458"/>
      <c r="N52" s="70"/>
      <c r="O52" s="20"/>
      <c r="P52" s="20"/>
      <c r="Q52" s="20"/>
      <c r="R52" s="20"/>
      <c r="S52" s="20"/>
      <c r="AH52" s="19"/>
      <c r="AO52" s="18"/>
      <c r="AP52" s="380"/>
      <c r="AQ52" s="381"/>
      <c r="AR52" s="381"/>
      <c r="AS52" s="381"/>
      <c r="AT52" s="381"/>
      <c r="AU52" s="381"/>
      <c r="AV52" s="381"/>
      <c r="AW52" s="381"/>
      <c r="AX52" s="381"/>
      <c r="AY52" s="381"/>
      <c r="AZ52" s="381"/>
      <c r="BA52" s="381"/>
      <c r="BB52" s="381"/>
      <c r="BC52" s="381"/>
      <c r="BD52" s="381"/>
      <c r="BE52" s="381"/>
      <c r="BF52" s="381"/>
      <c r="BG52" s="381"/>
      <c r="BH52" s="381"/>
      <c r="BI52" s="71"/>
    </row>
    <row r="53" spans="1:61" ht="12.75" customHeight="1" thickBot="1" x14ac:dyDescent="0.3">
      <c r="A53" s="449"/>
      <c r="B53" s="450"/>
      <c r="C53" s="450"/>
      <c r="D53" s="451"/>
      <c r="E53" s="455"/>
      <c r="F53" s="456"/>
      <c r="G53" s="456"/>
      <c r="H53" s="457"/>
      <c r="I53" s="459"/>
      <c r="J53" s="450"/>
      <c r="K53" s="450"/>
      <c r="L53" s="450"/>
      <c r="M53" s="460"/>
      <c r="N53" s="70"/>
      <c r="O53" s="20"/>
      <c r="P53" s="20"/>
      <c r="Q53" s="20"/>
      <c r="R53" s="20"/>
      <c r="S53" s="20"/>
      <c r="AH53" s="19"/>
      <c r="AO53" s="18"/>
      <c r="AP53" s="380"/>
      <c r="AQ53" s="381"/>
      <c r="AR53" s="381"/>
      <c r="AS53" s="381"/>
      <c r="AT53" s="381"/>
      <c r="AU53" s="381"/>
      <c r="AV53" s="381"/>
      <c r="AW53" s="381"/>
      <c r="AX53" s="381"/>
      <c r="AY53" s="381"/>
      <c r="AZ53" s="381"/>
      <c r="BA53" s="381"/>
      <c r="BB53" s="381"/>
      <c r="BC53" s="381"/>
      <c r="BD53" s="381"/>
      <c r="BE53" s="381"/>
      <c r="BF53" s="381"/>
      <c r="BG53" s="381"/>
      <c r="BH53" s="381"/>
      <c r="BI53" s="71"/>
    </row>
    <row r="54" spans="1:61" ht="12.75" customHeight="1" x14ac:dyDescent="0.25">
      <c r="A54" s="461"/>
      <c r="B54" s="461"/>
      <c r="C54" s="461"/>
      <c r="D54" s="461"/>
      <c r="E54" s="461"/>
      <c r="F54" s="461"/>
      <c r="G54" s="461"/>
      <c r="H54" s="461"/>
      <c r="I54" s="358"/>
      <c r="J54" s="462"/>
      <c r="K54" s="462"/>
      <c r="L54" s="462"/>
      <c r="M54" s="463"/>
      <c r="N54" s="73"/>
      <c r="O54" s="74"/>
      <c r="P54" s="74"/>
      <c r="Q54" s="74"/>
      <c r="R54" s="74"/>
      <c r="S54" s="74"/>
      <c r="AH54" s="19"/>
      <c r="AO54" s="18"/>
      <c r="AP54" s="380"/>
      <c r="AQ54" s="381"/>
      <c r="AR54" s="381"/>
      <c r="AS54" s="381"/>
      <c r="AT54" s="381"/>
      <c r="AU54" s="381"/>
      <c r="AV54" s="381"/>
      <c r="AW54" s="381"/>
      <c r="AX54" s="381"/>
      <c r="AY54" s="381"/>
      <c r="AZ54" s="381"/>
      <c r="BA54" s="381"/>
      <c r="BB54" s="381"/>
      <c r="BC54" s="381"/>
      <c r="BD54" s="381"/>
      <c r="BE54" s="381"/>
      <c r="BF54" s="381"/>
      <c r="BG54" s="381"/>
      <c r="BH54" s="381"/>
      <c r="BI54" s="71"/>
    </row>
    <row r="55" spans="1:61" ht="12.75" customHeight="1" thickBot="1" x14ac:dyDescent="0.3">
      <c r="A55" s="430"/>
      <c r="B55" s="430"/>
      <c r="C55" s="430"/>
      <c r="D55" s="430"/>
      <c r="E55" s="430"/>
      <c r="F55" s="430"/>
      <c r="G55" s="430"/>
      <c r="H55" s="430"/>
      <c r="I55" s="431"/>
      <c r="J55" s="432"/>
      <c r="K55" s="432"/>
      <c r="L55" s="432"/>
      <c r="M55" s="433"/>
      <c r="N55" s="73"/>
      <c r="O55" s="74"/>
      <c r="P55" s="74"/>
      <c r="Q55" s="74"/>
      <c r="R55" s="74"/>
      <c r="S55" s="74"/>
      <c r="AH55" s="19"/>
      <c r="AO55" s="18"/>
      <c r="AP55" s="382"/>
      <c r="AQ55" s="383"/>
      <c r="AR55" s="383"/>
      <c r="AS55" s="383"/>
      <c r="AT55" s="383"/>
      <c r="AU55" s="383"/>
      <c r="AV55" s="383"/>
      <c r="AW55" s="383"/>
      <c r="AX55" s="383"/>
      <c r="AY55" s="383"/>
      <c r="AZ55" s="383"/>
      <c r="BA55" s="383"/>
      <c r="BB55" s="383"/>
      <c r="BC55" s="383"/>
      <c r="BD55" s="383"/>
      <c r="BE55" s="383"/>
      <c r="BF55" s="383"/>
      <c r="BG55" s="383"/>
      <c r="BH55" s="383"/>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U54"/>
  <sheetViews>
    <sheetView showGridLines="0" zoomScale="125" workbookViewId="0">
      <selection activeCell="N24" sqref="N24"/>
    </sheetView>
  </sheetViews>
  <sheetFormatPr defaultRowHeight="12.75" x14ac:dyDescent="0.2"/>
  <cols>
    <col min="1" max="1" width="7" style="82" customWidth="1"/>
    <col min="2" max="2" width="6.7109375" style="82" customWidth="1"/>
    <col min="3" max="10" width="9.7109375" style="82" customWidth="1"/>
    <col min="11" max="11" width="3.140625" style="82" customWidth="1"/>
    <col min="12" max="15" width="8" style="82" customWidth="1"/>
    <col min="16" max="16384" width="9.140625" style="82"/>
  </cols>
  <sheetData>
    <row r="1" spans="1:21" ht="32.25" customHeight="1" thickBot="1" x14ac:dyDescent="0.25">
      <c r="A1" s="540" t="s">
        <v>221</v>
      </c>
      <c r="B1" s="541"/>
      <c r="C1" s="541"/>
      <c r="D1" s="541"/>
      <c r="E1" s="541"/>
      <c r="F1" s="541"/>
      <c r="G1" s="541"/>
      <c r="H1" s="541"/>
      <c r="I1" s="541"/>
      <c r="J1" s="541"/>
    </row>
    <row r="2" spans="1:21" ht="18" customHeight="1" x14ac:dyDescent="0.25">
      <c r="A2" s="469" t="s">
        <v>128</v>
      </c>
      <c r="B2" s="470"/>
      <c r="C2" s="470"/>
      <c r="D2" s="470"/>
      <c r="E2" s="470"/>
      <c r="F2" s="470"/>
      <c r="G2" s="470"/>
      <c r="H2" s="470"/>
      <c r="I2" s="470"/>
      <c r="J2" s="471"/>
      <c r="L2" s="472" t="s">
        <v>129</v>
      </c>
      <c r="M2" s="473"/>
      <c r="N2" s="473"/>
      <c r="O2" s="474"/>
    </row>
    <row r="3" spans="1:21" ht="17.100000000000001" customHeight="1" x14ac:dyDescent="0.25">
      <c r="A3" s="83" t="s">
        <v>130</v>
      </c>
      <c r="B3" s="481"/>
      <c r="C3" s="481"/>
      <c r="D3" s="481"/>
      <c r="E3" s="481"/>
      <c r="F3" s="84" t="s">
        <v>35</v>
      </c>
      <c r="G3" s="481"/>
      <c r="H3" s="481"/>
      <c r="I3" s="481"/>
      <c r="J3" s="482"/>
      <c r="L3" s="475"/>
      <c r="M3" s="476"/>
      <c r="N3" s="476"/>
      <c r="O3" s="477"/>
    </row>
    <row r="4" spans="1:21" ht="17.100000000000001" customHeight="1" x14ac:dyDescent="0.25">
      <c r="A4" s="85" t="s">
        <v>131</v>
      </c>
      <c r="B4" s="481"/>
      <c r="C4" s="481"/>
      <c r="D4" s="481"/>
      <c r="E4" s="86"/>
      <c r="F4" s="84" t="s">
        <v>132</v>
      </c>
      <c r="G4" s="132"/>
      <c r="H4" s="87"/>
      <c r="I4" s="84" t="s">
        <v>133</v>
      </c>
      <c r="J4" s="133"/>
      <c r="L4" s="475"/>
      <c r="M4" s="476"/>
      <c r="N4" s="476"/>
      <c r="O4" s="477"/>
    </row>
    <row r="5" spans="1:21" ht="17.100000000000001" customHeight="1" thickBot="1" x14ac:dyDescent="0.3">
      <c r="A5" s="88" t="s">
        <v>134</v>
      </c>
      <c r="B5" s="89"/>
      <c r="C5" s="483"/>
      <c r="D5" s="483"/>
      <c r="E5" s="483"/>
      <c r="F5" s="483"/>
      <c r="G5" s="483"/>
      <c r="H5" s="483"/>
      <c r="I5" s="90" t="s">
        <v>43</v>
      </c>
      <c r="J5" s="91"/>
      <c r="L5" s="478"/>
      <c r="M5" s="479"/>
      <c r="N5" s="479"/>
      <c r="O5" s="480"/>
    </row>
    <row r="6" spans="1:21" ht="15" customHeight="1" thickTop="1" x14ac:dyDescent="0.2">
      <c r="A6" s="484" t="s">
        <v>135</v>
      </c>
      <c r="B6" s="485"/>
      <c r="C6" s="485"/>
      <c r="D6" s="485"/>
      <c r="E6" s="485"/>
      <c r="F6" s="485"/>
      <c r="G6" s="485"/>
      <c r="H6" s="485"/>
      <c r="I6" s="485"/>
      <c r="J6" s="486"/>
    </row>
    <row r="7" spans="1:21" ht="15.95" customHeight="1" x14ac:dyDescent="0.25">
      <c r="A7" s="487" t="s">
        <v>136</v>
      </c>
      <c r="B7" s="488"/>
      <c r="C7" s="488"/>
      <c r="D7" s="488"/>
      <c r="E7" s="488"/>
      <c r="F7" s="488"/>
      <c r="G7" s="489"/>
      <c r="H7" s="92" t="s">
        <v>137</v>
      </c>
      <c r="I7" s="490" t="s">
        <v>138</v>
      </c>
      <c r="J7" s="491"/>
      <c r="L7" s="93"/>
      <c r="M7" s="94"/>
      <c r="N7" s="94"/>
      <c r="O7" s="94"/>
      <c r="P7" s="94"/>
      <c r="Q7" s="94"/>
      <c r="R7" s="94"/>
      <c r="S7" s="94"/>
      <c r="T7" s="94"/>
      <c r="U7" s="94"/>
    </row>
    <row r="8" spans="1:21" ht="15.95" customHeight="1" x14ac:dyDescent="0.25">
      <c r="A8" s="464" t="s">
        <v>139</v>
      </c>
      <c r="B8" s="465"/>
      <c r="C8" s="465"/>
      <c r="D8" s="465"/>
      <c r="E8" s="465"/>
      <c r="F8" s="465"/>
      <c r="G8" s="466"/>
      <c r="H8" s="95" t="s">
        <v>140</v>
      </c>
      <c r="I8" s="467" t="s">
        <v>141</v>
      </c>
      <c r="J8" s="468"/>
      <c r="L8" s="93"/>
      <c r="M8" s="94"/>
      <c r="N8" s="94"/>
      <c r="O8" s="94"/>
      <c r="P8" s="94"/>
      <c r="Q8" s="94"/>
      <c r="R8" s="94"/>
      <c r="S8" s="94"/>
      <c r="T8" s="94"/>
      <c r="U8" s="94"/>
    </row>
    <row r="9" spans="1:21" ht="15.95" customHeight="1" x14ac:dyDescent="0.3">
      <c r="A9" s="464" t="s">
        <v>142</v>
      </c>
      <c r="B9" s="465"/>
      <c r="C9" s="465"/>
      <c r="D9" s="465"/>
      <c r="E9" s="465"/>
      <c r="F9" s="465"/>
      <c r="G9" s="466"/>
      <c r="H9" s="95" t="s">
        <v>140</v>
      </c>
      <c r="I9" s="467" t="s">
        <v>141</v>
      </c>
      <c r="J9" s="468"/>
      <c r="L9" s="93"/>
      <c r="M9" s="94"/>
      <c r="N9" s="94"/>
      <c r="O9" s="94"/>
      <c r="P9" s="94"/>
      <c r="Q9" s="94"/>
      <c r="R9" s="94"/>
      <c r="S9" s="94"/>
      <c r="T9" s="94"/>
      <c r="U9" s="94"/>
    </row>
    <row r="10" spans="1:21" ht="15.95" customHeight="1" x14ac:dyDescent="0.3">
      <c r="A10" s="464" t="s">
        <v>143</v>
      </c>
      <c r="B10" s="465"/>
      <c r="C10" s="465"/>
      <c r="D10" s="465"/>
      <c r="E10" s="465"/>
      <c r="F10" s="465"/>
      <c r="G10" s="466"/>
      <c r="H10" s="95" t="s">
        <v>140</v>
      </c>
      <c r="I10" s="467" t="s">
        <v>141</v>
      </c>
      <c r="J10" s="468"/>
      <c r="L10" s="93"/>
      <c r="M10" s="94"/>
      <c r="N10" s="94"/>
      <c r="O10" s="94"/>
      <c r="P10" s="94"/>
      <c r="Q10" s="94"/>
      <c r="R10" s="94"/>
      <c r="S10" s="94"/>
      <c r="T10" s="94"/>
      <c r="U10" s="94"/>
    </row>
    <row r="11" spans="1:21" ht="15.95" customHeight="1" x14ac:dyDescent="0.3">
      <c r="A11" s="464" t="s">
        <v>144</v>
      </c>
      <c r="B11" s="465"/>
      <c r="C11" s="465"/>
      <c r="D11" s="465"/>
      <c r="E11" s="465"/>
      <c r="F11" s="465"/>
      <c r="G11" s="466"/>
      <c r="H11" s="95" t="s">
        <v>145</v>
      </c>
      <c r="I11" s="467" t="s">
        <v>146</v>
      </c>
      <c r="J11" s="468"/>
      <c r="L11" s="93"/>
      <c r="M11" s="94"/>
      <c r="N11" s="94"/>
      <c r="O11" s="94"/>
      <c r="P11" s="94"/>
      <c r="Q11" s="94"/>
      <c r="R11" s="94"/>
      <c r="S11" s="94"/>
      <c r="T11" s="94"/>
      <c r="U11" s="94"/>
    </row>
    <row r="12" spans="1:21" ht="15.95" customHeight="1" x14ac:dyDescent="0.25">
      <c r="A12" s="464" t="s">
        <v>147</v>
      </c>
      <c r="B12" s="465"/>
      <c r="C12" s="465"/>
      <c r="D12" s="465"/>
      <c r="E12" s="465"/>
      <c r="F12" s="465"/>
      <c r="G12" s="466"/>
      <c r="H12" s="95" t="s">
        <v>145</v>
      </c>
      <c r="I12" s="467" t="s">
        <v>146</v>
      </c>
      <c r="J12" s="468"/>
      <c r="L12" s="93"/>
      <c r="M12" s="94"/>
      <c r="N12" s="94"/>
      <c r="O12" s="94"/>
      <c r="P12" s="94"/>
      <c r="Q12" s="94"/>
      <c r="R12" s="94"/>
      <c r="S12" s="94"/>
      <c r="T12" s="94"/>
      <c r="U12" s="94"/>
    </row>
    <row r="13" spans="1:21" ht="15.95" customHeight="1" thickBot="1" x14ac:dyDescent="0.3">
      <c r="A13" s="492" t="s">
        <v>148</v>
      </c>
      <c r="B13" s="493"/>
      <c r="C13" s="493"/>
      <c r="D13" s="493"/>
      <c r="E13" s="493"/>
      <c r="F13" s="493"/>
      <c r="G13" s="494"/>
      <c r="H13" s="96" t="s">
        <v>149</v>
      </c>
      <c r="I13" s="495" t="s">
        <v>150</v>
      </c>
      <c r="J13" s="496"/>
      <c r="L13" s="93"/>
      <c r="M13" s="94"/>
      <c r="N13" s="94"/>
      <c r="O13" s="94"/>
      <c r="P13" s="94"/>
      <c r="Q13" s="94"/>
      <c r="R13" s="94"/>
      <c r="S13" s="94"/>
      <c r="T13" s="94"/>
      <c r="U13" s="94"/>
    </row>
    <row r="14" spans="1:21" ht="12.75" customHeight="1" thickTop="1" x14ac:dyDescent="0.2">
      <c r="A14" s="497" t="s">
        <v>151</v>
      </c>
      <c r="B14" s="500">
        <v>-1</v>
      </c>
      <c r="C14" s="503" t="s">
        <v>152</v>
      </c>
      <c r="D14" s="504"/>
      <c r="E14" s="504"/>
      <c r="F14" s="504"/>
      <c r="G14" s="504"/>
      <c r="H14" s="505" t="s">
        <v>153</v>
      </c>
      <c r="I14" s="505"/>
      <c r="J14" s="506"/>
    </row>
    <row r="15" spans="1:21" ht="12.75" customHeight="1" x14ac:dyDescent="0.2">
      <c r="A15" s="498"/>
      <c r="B15" s="501"/>
      <c r="C15" s="507" t="s">
        <v>154</v>
      </c>
      <c r="D15" s="508"/>
      <c r="E15" s="508"/>
      <c r="F15" s="508"/>
      <c r="G15" s="508"/>
      <c r="H15" s="508"/>
      <c r="I15" s="509" t="s">
        <v>155</v>
      </c>
      <c r="J15" s="510"/>
    </row>
    <row r="16" spans="1:21" ht="13.5" customHeight="1" thickBot="1" x14ac:dyDescent="0.25">
      <c r="A16" s="499"/>
      <c r="B16" s="502"/>
      <c r="C16" s="511" t="s">
        <v>156</v>
      </c>
      <c r="D16" s="512"/>
      <c r="E16" s="512"/>
      <c r="F16" s="512"/>
      <c r="G16" s="512"/>
      <c r="H16" s="512"/>
      <c r="I16" s="513" t="s">
        <v>157</v>
      </c>
      <c r="J16" s="514"/>
    </row>
    <row r="17" spans="1:10" ht="13.5" customHeight="1" thickTop="1" x14ac:dyDescent="0.2">
      <c r="A17" s="522" t="s">
        <v>158</v>
      </c>
      <c r="B17" s="500">
        <v>-2</v>
      </c>
      <c r="C17" s="515" t="s">
        <v>159</v>
      </c>
      <c r="D17" s="515" t="s">
        <v>160</v>
      </c>
      <c r="E17" s="519" t="s">
        <v>161</v>
      </c>
      <c r="F17" s="515" t="s">
        <v>162</v>
      </c>
      <c r="G17" s="97"/>
      <c r="H17" s="97"/>
      <c r="I17" s="97"/>
      <c r="J17" s="98"/>
    </row>
    <row r="18" spans="1:10" ht="12.75" customHeight="1" x14ac:dyDescent="0.2">
      <c r="A18" s="523"/>
      <c r="B18" s="501"/>
      <c r="C18" s="516"/>
      <c r="D18" s="516"/>
      <c r="E18" s="520"/>
      <c r="F18" s="516"/>
      <c r="G18" s="97"/>
      <c r="H18" s="97"/>
      <c r="I18" s="97"/>
      <c r="J18" s="98"/>
    </row>
    <row r="19" spans="1:10" ht="13.5" customHeight="1" thickBot="1" x14ac:dyDescent="0.25">
      <c r="A19" s="523"/>
      <c r="B19" s="501"/>
      <c r="C19" s="518"/>
      <c r="D19" s="518"/>
      <c r="E19" s="521"/>
      <c r="F19" s="517"/>
      <c r="G19" s="97"/>
      <c r="H19" s="97"/>
      <c r="I19" s="97"/>
      <c r="J19" s="98"/>
    </row>
    <row r="20" spans="1:10" ht="17.100000000000001" customHeight="1" thickTop="1" thickBot="1" x14ac:dyDescent="0.25">
      <c r="A20" s="523"/>
      <c r="B20" s="502"/>
      <c r="C20" s="134"/>
      <c r="D20" s="134"/>
      <c r="E20" s="137" t="str">
        <f>IF(D20=0,"",C20/D20)</f>
        <v/>
      </c>
      <c r="F20" s="138" t="str">
        <f>IF(D20=0,"",IF($E$20&lt;=1.5,"Extreme",IF($E$20&lt;=1.8,"Very High",IF($E$20&lt;=2,"High",IF($E$20&lt;=2.2,"Moderate",IF($E$20&lt;=3,"Low",IF($E$20&gt;3,"Very Low")))))))</f>
        <v/>
      </c>
      <c r="G20" s="97"/>
      <c r="H20" s="97"/>
      <c r="I20" s="97"/>
      <c r="J20" s="98"/>
    </row>
    <row r="21" spans="1:10" ht="14.25" customHeight="1" thickTop="1" thickBot="1" x14ac:dyDescent="0.25">
      <c r="A21" s="523"/>
      <c r="B21" s="500">
        <v>-3</v>
      </c>
      <c r="C21" s="515" t="s">
        <v>163</v>
      </c>
      <c r="D21" s="515" t="s">
        <v>164</v>
      </c>
      <c r="E21" s="519" t="s">
        <v>165</v>
      </c>
      <c r="F21" s="515" t="s">
        <v>162</v>
      </c>
      <c r="G21" s="97"/>
      <c r="H21" s="99" t="s">
        <v>166</v>
      </c>
      <c r="I21" s="136"/>
      <c r="J21" s="98"/>
    </row>
    <row r="22" spans="1:10" ht="12.75" customHeight="1" x14ac:dyDescent="0.2">
      <c r="A22" s="523"/>
      <c r="B22" s="501"/>
      <c r="C22" s="516"/>
      <c r="D22" s="516"/>
      <c r="E22" s="520"/>
      <c r="F22" s="516"/>
      <c r="G22" s="97"/>
      <c r="H22" s="525" t="s">
        <v>167</v>
      </c>
      <c r="I22" s="526"/>
      <c r="J22" s="98"/>
    </row>
    <row r="23" spans="1:10" ht="13.5" customHeight="1" thickBot="1" x14ac:dyDescent="0.25">
      <c r="A23" s="523"/>
      <c r="B23" s="501"/>
      <c r="C23" s="518"/>
      <c r="D23" s="518"/>
      <c r="E23" s="521"/>
      <c r="F23" s="517"/>
      <c r="G23" s="97"/>
      <c r="H23" s="527" t="s">
        <v>168</v>
      </c>
      <c r="I23" s="528"/>
      <c r="J23" s="98"/>
    </row>
    <row r="24" spans="1:10" ht="17.100000000000001" customHeight="1" thickTop="1" thickBot="1" x14ac:dyDescent="0.3">
      <c r="A24" s="523"/>
      <c r="B24" s="502"/>
      <c r="C24" s="135"/>
      <c r="D24" s="135"/>
      <c r="E24" s="139" t="str">
        <f>IF(D24=0,"",C24/D24)</f>
        <v/>
      </c>
      <c r="F24" s="140" t="str">
        <f>IF(D24=0,"",IF($E$24&lt;=1.5,"Extreme",IF($E$24&lt;=1.8,"Very High",IF($E$24&lt;=2,"High",IF($E$24&lt;=2.2,"Moderate",IF($E$24&lt;=3,"Low",IF($E$24&gt;3,"Very Low")))))))</f>
        <v/>
      </c>
      <c r="G24" s="97"/>
      <c r="H24" s="529"/>
      <c r="I24" s="530"/>
      <c r="J24" s="98"/>
    </row>
    <row r="25" spans="1:10" ht="13.5" customHeight="1" thickTop="1" x14ac:dyDescent="0.2">
      <c r="A25" s="523"/>
      <c r="B25" s="500">
        <v>-4</v>
      </c>
      <c r="C25" s="515" t="s">
        <v>163</v>
      </c>
      <c r="D25" s="515" t="s">
        <v>169</v>
      </c>
      <c r="E25" s="519" t="s">
        <v>170</v>
      </c>
      <c r="F25" s="515" t="s">
        <v>162</v>
      </c>
      <c r="G25" s="97"/>
      <c r="H25" s="100"/>
      <c r="I25" s="100"/>
      <c r="J25" s="98"/>
    </row>
    <row r="26" spans="1:10" ht="12.75" customHeight="1" x14ac:dyDescent="0.2">
      <c r="A26" s="523"/>
      <c r="B26" s="501"/>
      <c r="C26" s="516"/>
      <c r="D26" s="516"/>
      <c r="E26" s="520"/>
      <c r="F26" s="516"/>
      <c r="G26" s="97"/>
      <c r="H26" s="97"/>
      <c r="I26" s="97"/>
      <c r="J26" s="98"/>
    </row>
    <row r="27" spans="1:10" ht="13.5" customHeight="1" thickBot="1" x14ac:dyDescent="0.25">
      <c r="A27" s="523"/>
      <c r="B27" s="501"/>
      <c r="C27" s="518"/>
      <c r="D27" s="518"/>
      <c r="E27" s="521"/>
      <c r="F27" s="517"/>
      <c r="G27" s="97"/>
      <c r="H27" s="97"/>
      <c r="I27" s="97"/>
      <c r="J27" s="98"/>
    </row>
    <row r="28" spans="1:10" ht="17.100000000000001" customHeight="1" thickTop="1" thickBot="1" x14ac:dyDescent="0.25">
      <c r="A28" s="524"/>
      <c r="B28" s="502"/>
      <c r="C28" s="134"/>
      <c r="D28" s="134"/>
      <c r="E28" s="139" t="str">
        <f>IF(D28=0,"",C28/D28)</f>
        <v/>
      </c>
      <c r="F28" s="140" t="str">
        <f>IF(D28=0,"",IF(E28&gt;1.2,"Extreme",IF(E28&gt;=1.01,"Very High",IF(E28&gt;=0.81,"High",IF(E28&gt;=0.61,"Moderate",IF(E28&gt;=0.41,"Low",IF(E28&lt;0.4,"Very Low")))))))</f>
        <v/>
      </c>
      <c r="G28" s="97"/>
      <c r="H28" s="97"/>
      <c r="I28" s="97"/>
      <c r="J28" s="98"/>
    </row>
    <row r="29" spans="1:10" ht="13.5" customHeight="1" thickTop="1" x14ac:dyDescent="0.2">
      <c r="A29" s="522" t="s">
        <v>171</v>
      </c>
      <c r="B29" s="500">
        <v>-5</v>
      </c>
      <c r="C29" s="515" t="s">
        <v>172</v>
      </c>
      <c r="D29" s="515" t="s">
        <v>173</v>
      </c>
      <c r="E29" s="519" t="s">
        <v>174</v>
      </c>
      <c r="F29" s="515" t="s">
        <v>162</v>
      </c>
      <c r="G29" s="97"/>
      <c r="H29" s="97"/>
      <c r="I29" s="97"/>
      <c r="J29" s="98"/>
    </row>
    <row r="30" spans="1:10" ht="12.75" customHeight="1" x14ac:dyDescent="0.2">
      <c r="A30" s="523"/>
      <c r="B30" s="501"/>
      <c r="C30" s="516"/>
      <c r="D30" s="516"/>
      <c r="E30" s="520"/>
      <c r="F30" s="516"/>
      <c r="G30" s="97"/>
      <c r="H30" s="97"/>
      <c r="I30" s="97"/>
      <c r="J30" s="98"/>
    </row>
    <row r="31" spans="1:10" ht="13.5" customHeight="1" thickBot="1" x14ac:dyDescent="0.25">
      <c r="A31" s="523"/>
      <c r="B31" s="501"/>
      <c r="C31" s="518"/>
      <c r="D31" s="518"/>
      <c r="E31" s="521"/>
      <c r="F31" s="517"/>
      <c r="G31" s="97"/>
      <c r="H31" s="97"/>
      <c r="I31" s="97"/>
      <c r="J31" s="98"/>
    </row>
    <row r="32" spans="1:10" ht="17.100000000000001" customHeight="1" thickTop="1" thickBot="1" x14ac:dyDescent="0.25">
      <c r="A32" s="523"/>
      <c r="B32" s="502"/>
      <c r="C32" s="134"/>
      <c r="D32" s="134"/>
      <c r="E32" s="137" t="str">
        <f>IF(D32=0,"",C32/D32)</f>
        <v/>
      </c>
      <c r="F32" s="140" t="str">
        <f>IF(D32=0,"",IF(E32&gt;3,"Extreme",IF(E32&gt;=2.51,"Very High",IF(E32&gt;=1.81,"High",IF(E32&gt;=1.51,"Moderate",IF(E32&gt;=1,"Low",IF(E32&lt;1,"Very Low")))))))</f>
        <v/>
      </c>
      <c r="G32" s="97"/>
      <c r="H32" s="97"/>
      <c r="I32" s="97"/>
      <c r="J32" s="98"/>
    </row>
    <row r="33" spans="1:10" ht="3.95" customHeight="1" thickTop="1" x14ac:dyDescent="0.2">
      <c r="A33" s="523"/>
      <c r="B33" s="500">
        <v>-6</v>
      </c>
      <c r="C33" s="515" t="s">
        <v>172</v>
      </c>
      <c r="D33" s="515" t="s">
        <v>175</v>
      </c>
      <c r="E33" s="515" t="s">
        <v>176</v>
      </c>
      <c r="F33" s="515" t="s">
        <v>173</v>
      </c>
      <c r="G33" s="531" t="s">
        <v>164</v>
      </c>
      <c r="H33" s="531" t="s">
        <v>177</v>
      </c>
      <c r="I33" s="531" t="s">
        <v>178</v>
      </c>
      <c r="J33" s="531" t="s">
        <v>179</v>
      </c>
    </row>
    <row r="34" spans="1:10" ht="15.95" customHeight="1" x14ac:dyDescent="0.2">
      <c r="A34" s="523"/>
      <c r="B34" s="501"/>
      <c r="C34" s="516"/>
      <c r="D34" s="516"/>
      <c r="E34" s="516"/>
      <c r="F34" s="516"/>
      <c r="G34" s="516"/>
      <c r="H34" s="516"/>
      <c r="I34" s="516"/>
      <c r="J34" s="516"/>
    </row>
    <row r="35" spans="1:10" ht="15.95" customHeight="1" x14ac:dyDescent="0.2">
      <c r="A35" s="523"/>
      <c r="B35" s="501"/>
      <c r="C35" s="516"/>
      <c r="D35" s="516"/>
      <c r="E35" s="516"/>
      <c r="F35" s="516"/>
      <c r="G35" s="516"/>
      <c r="H35" s="516"/>
      <c r="I35" s="516"/>
      <c r="J35" s="516"/>
    </row>
    <row r="36" spans="1:10" ht="15.95" customHeight="1" thickBot="1" x14ac:dyDescent="0.25">
      <c r="A36" s="523"/>
      <c r="B36" s="501"/>
      <c r="C36" s="518"/>
      <c r="D36" s="518"/>
      <c r="E36" s="518"/>
      <c r="F36" s="518"/>
      <c r="G36" s="518"/>
      <c r="H36" s="518"/>
      <c r="I36" s="518"/>
      <c r="J36" s="517"/>
    </row>
    <row r="37" spans="1:10" ht="17.100000000000001" customHeight="1" thickTop="1" thickBot="1" x14ac:dyDescent="0.25">
      <c r="A37" s="524"/>
      <c r="B37" s="502"/>
      <c r="C37" s="134"/>
      <c r="D37" s="134"/>
      <c r="E37" s="134"/>
      <c r="F37" s="134"/>
      <c r="G37" s="134"/>
      <c r="H37" s="134"/>
      <c r="I37" s="137" t="str">
        <f>IF(H37=0,"",E37/H37)</f>
        <v/>
      </c>
      <c r="J37" s="140" t="str">
        <f>IF(H37=0,"",IF(I37&gt;1.6,"Extreme",IF(I37&gt;=1.2,"Very High",IF(I37&gt;=1.15,"High",IF(I37&gt;=1.06,"Moderate",IF(I37&gt;=0.8,"Low",IF(I37&lt;0.8,"Very Low")))))))</f>
        <v/>
      </c>
    </row>
    <row r="38" spans="1:10" ht="13.5" customHeight="1" thickTop="1" x14ac:dyDescent="0.2">
      <c r="A38" s="522" t="s">
        <v>180</v>
      </c>
      <c r="B38" s="500">
        <v>-7</v>
      </c>
      <c r="C38" s="532" t="s">
        <v>181</v>
      </c>
      <c r="D38" s="533"/>
      <c r="E38" s="515" t="s">
        <v>162</v>
      </c>
      <c r="F38" s="101"/>
      <c r="G38" s="97"/>
      <c r="H38" s="97"/>
      <c r="I38" s="97"/>
      <c r="J38" s="98"/>
    </row>
    <row r="39" spans="1:10" ht="12.75" customHeight="1" x14ac:dyDescent="0.2">
      <c r="A39" s="523"/>
      <c r="B39" s="501"/>
      <c r="C39" s="534"/>
      <c r="D39" s="535"/>
      <c r="E39" s="516"/>
      <c r="F39" s="101"/>
      <c r="G39" s="97"/>
      <c r="H39" s="97"/>
      <c r="I39" s="97"/>
      <c r="J39" s="98"/>
    </row>
    <row r="40" spans="1:10" ht="13.5" customHeight="1" thickBot="1" x14ac:dyDescent="0.25">
      <c r="A40" s="523"/>
      <c r="B40" s="501"/>
      <c r="C40" s="536"/>
      <c r="D40" s="537"/>
      <c r="E40" s="517"/>
      <c r="F40" s="101"/>
      <c r="G40" s="97"/>
      <c r="H40" s="97"/>
      <c r="I40" s="97"/>
      <c r="J40" s="98"/>
    </row>
    <row r="41" spans="1:10" ht="17.100000000000001" customHeight="1" thickTop="1" thickBot="1" x14ac:dyDescent="0.25">
      <c r="A41" s="524"/>
      <c r="B41" s="502"/>
      <c r="C41" s="538"/>
      <c r="D41" s="539"/>
      <c r="E41" s="140" t="str">
        <f>IF(C41=0,"",IF(C41&gt;2.4,"Extreme",IF(C41&gt;=2.01,"Very High",IF(C41&gt;=1.61,"High",IF(C41&gt;=1.01,"Moderate",IF(C41&gt;=0.5,"Low",IF(C41&lt;0.5,"Very Low")))))))</f>
        <v/>
      </c>
      <c r="F41" s="102"/>
      <c r="G41" s="97"/>
      <c r="H41" s="97"/>
      <c r="I41" s="97"/>
      <c r="J41" s="98"/>
    </row>
    <row r="42" spans="1:10" ht="6.75" customHeight="1" thickTop="1" thickBot="1" x14ac:dyDescent="0.25">
      <c r="A42" s="103"/>
      <c r="B42" s="104"/>
      <c r="C42" s="105"/>
      <c r="D42" s="105"/>
      <c r="E42" s="105"/>
      <c r="F42" s="106"/>
      <c r="G42" s="97"/>
      <c r="H42" s="97"/>
      <c r="I42" s="97"/>
      <c r="J42" s="98"/>
    </row>
    <row r="43" spans="1:10" ht="15.75" thickTop="1" x14ac:dyDescent="0.25">
      <c r="A43" s="553" t="s">
        <v>182</v>
      </c>
      <c r="B43" s="554"/>
      <c r="C43" s="554"/>
      <c r="D43" s="554"/>
      <c r="E43" s="554"/>
      <c r="F43" s="554"/>
      <c r="G43" s="554"/>
      <c r="H43" s="554"/>
      <c r="I43" s="554"/>
      <c r="J43" s="555"/>
    </row>
    <row r="44" spans="1:10" ht="12.75" customHeight="1" x14ac:dyDescent="0.2">
      <c r="A44" s="556" t="s">
        <v>183</v>
      </c>
      <c r="B44" s="557"/>
      <c r="C44" s="558"/>
      <c r="D44" s="562" t="s">
        <v>184</v>
      </c>
      <c r="E44" s="563"/>
      <c r="F44" s="563"/>
      <c r="G44" s="563"/>
      <c r="H44" s="563"/>
      <c r="I44" s="563"/>
      <c r="J44" s="564"/>
    </row>
    <row r="45" spans="1:10" x14ac:dyDescent="0.2">
      <c r="A45" s="559"/>
      <c r="B45" s="560"/>
      <c r="C45" s="561"/>
      <c r="D45" s="107">
        <v>-1</v>
      </c>
      <c r="E45" s="108">
        <v>-2</v>
      </c>
      <c r="F45" s="108">
        <v>-3</v>
      </c>
      <c r="G45" s="108">
        <v>-4</v>
      </c>
      <c r="H45" s="108">
        <v>-5</v>
      </c>
      <c r="I45" s="108">
        <v>-6</v>
      </c>
      <c r="J45" s="108">
        <v>-7</v>
      </c>
    </row>
    <row r="46" spans="1:10" ht="15" customHeight="1" x14ac:dyDescent="0.2">
      <c r="A46" s="565" t="s">
        <v>37</v>
      </c>
      <c r="B46" s="566"/>
      <c r="C46" s="567"/>
      <c r="D46" s="109" t="s">
        <v>185</v>
      </c>
      <c r="E46" s="110" t="s">
        <v>186</v>
      </c>
      <c r="F46" s="110" t="s">
        <v>187</v>
      </c>
      <c r="G46" s="110" t="s">
        <v>188</v>
      </c>
      <c r="H46" s="110" t="s">
        <v>189</v>
      </c>
      <c r="I46" s="110" t="s">
        <v>190</v>
      </c>
      <c r="J46" s="111" t="s">
        <v>191</v>
      </c>
    </row>
    <row r="47" spans="1:10" ht="15" customHeight="1" x14ac:dyDescent="0.2">
      <c r="A47" s="542" t="s">
        <v>38</v>
      </c>
      <c r="B47" s="543"/>
      <c r="C47" s="544"/>
      <c r="D47" s="112" t="s">
        <v>185</v>
      </c>
      <c r="E47" s="113" t="s">
        <v>192</v>
      </c>
      <c r="F47" s="113" t="s">
        <v>193</v>
      </c>
      <c r="G47" s="113" t="s">
        <v>194</v>
      </c>
      <c r="H47" s="113" t="s">
        <v>195</v>
      </c>
      <c r="I47" s="113" t="s">
        <v>196</v>
      </c>
      <c r="J47" s="114" t="s">
        <v>197</v>
      </c>
    </row>
    <row r="48" spans="1:10" ht="15" customHeight="1" x14ac:dyDescent="0.2">
      <c r="A48" s="542" t="s">
        <v>39</v>
      </c>
      <c r="B48" s="543"/>
      <c r="C48" s="544"/>
      <c r="D48" s="112" t="s">
        <v>185</v>
      </c>
      <c r="E48" s="113" t="s">
        <v>198</v>
      </c>
      <c r="F48" s="113" t="s">
        <v>194</v>
      </c>
      <c r="G48" s="113" t="s">
        <v>199</v>
      </c>
      <c r="H48" s="113" t="s">
        <v>200</v>
      </c>
      <c r="I48" s="113" t="s">
        <v>201</v>
      </c>
      <c r="J48" s="114" t="s">
        <v>202</v>
      </c>
    </row>
    <row r="49" spans="1:10" ht="15" customHeight="1" x14ac:dyDescent="0.2">
      <c r="A49" s="542" t="s">
        <v>40</v>
      </c>
      <c r="B49" s="543"/>
      <c r="C49" s="544"/>
      <c r="D49" s="115" t="s">
        <v>203</v>
      </c>
      <c r="E49" s="113" t="s">
        <v>204</v>
      </c>
      <c r="F49" s="113" t="s">
        <v>199</v>
      </c>
      <c r="G49" s="113" t="s">
        <v>205</v>
      </c>
      <c r="H49" s="113" t="s">
        <v>206</v>
      </c>
      <c r="I49" s="113" t="s">
        <v>207</v>
      </c>
      <c r="J49" s="114" t="s">
        <v>208</v>
      </c>
    </row>
    <row r="50" spans="1:10" ht="15" customHeight="1" x14ac:dyDescent="0.2">
      <c r="A50" s="542" t="s">
        <v>41</v>
      </c>
      <c r="B50" s="543"/>
      <c r="C50" s="544"/>
      <c r="D50" s="116">
        <v>-1</v>
      </c>
      <c r="E50" s="113" t="s">
        <v>209</v>
      </c>
      <c r="F50" s="113" t="s">
        <v>205</v>
      </c>
      <c r="G50" s="113" t="s">
        <v>210</v>
      </c>
      <c r="H50" s="113" t="s">
        <v>211</v>
      </c>
      <c r="I50" s="113" t="s">
        <v>212</v>
      </c>
      <c r="J50" s="114" t="s">
        <v>213</v>
      </c>
    </row>
    <row r="51" spans="1:10" ht="15" customHeight="1" x14ac:dyDescent="0.2">
      <c r="A51" s="545" t="s">
        <v>42</v>
      </c>
      <c r="B51" s="546"/>
      <c r="C51" s="547"/>
      <c r="D51" s="117" t="s">
        <v>214</v>
      </c>
      <c r="E51" s="118" t="s">
        <v>215</v>
      </c>
      <c r="F51" s="118" t="s">
        <v>216</v>
      </c>
      <c r="G51" s="118" t="s">
        <v>217</v>
      </c>
      <c r="H51" s="118" t="s">
        <v>186</v>
      </c>
      <c r="I51" s="118" t="s">
        <v>218</v>
      </c>
      <c r="J51" s="119" t="s">
        <v>219</v>
      </c>
    </row>
    <row r="52" spans="1:10" ht="24.75" customHeight="1" thickBot="1" x14ac:dyDescent="0.25">
      <c r="A52" s="120"/>
      <c r="B52" s="120"/>
      <c r="C52" s="120"/>
      <c r="D52" s="548" t="s">
        <v>220</v>
      </c>
      <c r="E52" s="549"/>
      <c r="F52" s="549"/>
      <c r="G52" s="549"/>
      <c r="H52" s="550"/>
      <c r="I52" s="551" t="str">
        <f>IF(ISNUMBER(C20),F20,IF(ISNUMBER(C24),F24,IF(ISNUMBER(I21),H24,IF(ISNUMBER(C28),F28,IF(ISNUMBER(C32),F32,IF(ISNUMBER(C37),J37,IF(ISNUMBER(C41),E41," ")))))))</f>
        <v xml:space="preserve"> </v>
      </c>
      <c r="J52" s="552"/>
    </row>
    <row r="53" spans="1:10" x14ac:dyDescent="0.2">
      <c r="A53" s="121"/>
      <c r="B53" s="121"/>
      <c r="C53" s="121"/>
      <c r="D53" s="121"/>
      <c r="E53" s="121"/>
      <c r="F53" s="121"/>
      <c r="G53" s="121"/>
      <c r="H53" s="121"/>
      <c r="I53" s="121"/>
      <c r="J53" s="121"/>
    </row>
    <row r="54" spans="1:10" x14ac:dyDescent="0.2">
      <c r="A54" s="121"/>
      <c r="B54" s="121"/>
      <c r="C54" s="121"/>
      <c r="D54" s="121"/>
      <c r="E54" s="121"/>
      <c r="F54" s="121"/>
      <c r="G54" s="121"/>
      <c r="H54" s="121"/>
      <c r="I54" s="121"/>
      <c r="J54" s="121"/>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55"/>
  <sheetViews>
    <sheetView workbookViewId="0">
      <selection activeCell="M30" sqref="M30:P30"/>
    </sheetView>
  </sheetViews>
  <sheetFormatPr defaultColWidth="2.7109375" defaultRowHeight="12.75" customHeight="1" x14ac:dyDescent="0.25"/>
  <cols>
    <col min="1" max="5" width="2.7109375" style="18" customWidth="1"/>
    <col min="6" max="11" width="2.7109375" style="19" customWidth="1"/>
    <col min="12" max="28" width="2.7109375" style="18" customWidth="1"/>
    <col min="29" max="30" width="2.7109375" style="19" customWidth="1"/>
    <col min="31" max="33" width="2.7109375" style="18" customWidth="1"/>
    <col min="34" max="34" width="2.85546875" style="18" customWidth="1"/>
    <col min="35" max="40" width="2.7109375" style="18" customWidth="1"/>
    <col min="41" max="41" width="3.140625" style="19" customWidth="1"/>
    <col min="42" max="42" width="3.28515625" style="19" customWidth="1"/>
    <col min="43" max="44" width="2.7109375" style="19" customWidth="1"/>
    <col min="45" max="61" width="2.7109375" style="18" customWidth="1"/>
    <col min="62" max="62" width="2.7109375" style="20" customWidth="1"/>
    <col min="63" max="256" width="2.7109375" style="18"/>
    <col min="257" max="289" width="2.7109375" style="18" customWidth="1"/>
    <col min="290" max="290" width="2.85546875" style="18" customWidth="1"/>
    <col min="291" max="296" width="2.7109375" style="18" customWidth="1"/>
    <col min="297" max="297" width="3.140625" style="18" customWidth="1"/>
    <col min="298" max="298" width="3.28515625" style="18" customWidth="1"/>
    <col min="299" max="318" width="2.7109375" style="18" customWidth="1"/>
    <col min="319" max="512" width="2.7109375" style="18"/>
    <col min="513" max="545" width="2.7109375" style="18" customWidth="1"/>
    <col min="546" max="546" width="2.85546875" style="18" customWidth="1"/>
    <col min="547" max="552" width="2.7109375" style="18" customWidth="1"/>
    <col min="553" max="553" width="3.140625" style="18" customWidth="1"/>
    <col min="554" max="554" width="3.28515625" style="18" customWidth="1"/>
    <col min="555" max="574" width="2.7109375" style="18" customWidth="1"/>
    <col min="575" max="768" width="2.7109375" style="18"/>
    <col min="769" max="801" width="2.7109375" style="18" customWidth="1"/>
    <col min="802" max="802" width="2.85546875" style="18" customWidth="1"/>
    <col min="803" max="808" width="2.7109375" style="18" customWidth="1"/>
    <col min="809" max="809" width="3.140625" style="18" customWidth="1"/>
    <col min="810" max="810" width="3.28515625" style="18" customWidth="1"/>
    <col min="811" max="830" width="2.7109375" style="18" customWidth="1"/>
    <col min="831" max="1024" width="2.7109375" style="18"/>
    <col min="1025" max="1057" width="2.7109375" style="18" customWidth="1"/>
    <col min="1058" max="1058" width="2.85546875" style="18" customWidth="1"/>
    <col min="1059" max="1064" width="2.7109375" style="18" customWidth="1"/>
    <col min="1065" max="1065" width="3.140625" style="18" customWidth="1"/>
    <col min="1066" max="1066" width="3.28515625" style="18" customWidth="1"/>
    <col min="1067" max="1086" width="2.7109375" style="18" customWidth="1"/>
    <col min="1087" max="1280" width="2.7109375" style="18"/>
    <col min="1281" max="1313" width="2.7109375" style="18" customWidth="1"/>
    <col min="1314" max="1314" width="2.85546875" style="18" customWidth="1"/>
    <col min="1315" max="1320" width="2.7109375" style="18" customWidth="1"/>
    <col min="1321" max="1321" width="3.140625" style="18" customWidth="1"/>
    <col min="1322" max="1322" width="3.28515625" style="18" customWidth="1"/>
    <col min="1323" max="1342" width="2.7109375" style="18" customWidth="1"/>
    <col min="1343" max="1536" width="2.7109375" style="18"/>
    <col min="1537" max="1569" width="2.7109375" style="18" customWidth="1"/>
    <col min="1570" max="1570" width="2.85546875" style="18" customWidth="1"/>
    <col min="1571" max="1576" width="2.7109375" style="18" customWidth="1"/>
    <col min="1577" max="1577" width="3.140625" style="18" customWidth="1"/>
    <col min="1578" max="1578" width="3.28515625" style="18" customWidth="1"/>
    <col min="1579" max="1598" width="2.7109375" style="18" customWidth="1"/>
    <col min="1599" max="1792" width="2.7109375" style="18"/>
    <col min="1793" max="1825" width="2.7109375" style="18" customWidth="1"/>
    <col min="1826" max="1826" width="2.85546875" style="18" customWidth="1"/>
    <col min="1827" max="1832" width="2.7109375" style="18" customWidth="1"/>
    <col min="1833" max="1833" width="3.140625" style="18" customWidth="1"/>
    <col min="1834" max="1834" width="3.28515625" style="18" customWidth="1"/>
    <col min="1835" max="1854" width="2.7109375" style="18" customWidth="1"/>
    <col min="1855" max="2048" width="2.7109375" style="18"/>
    <col min="2049" max="2081" width="2.7109375" style="18" customWidth="1"/>
    <col min="2082" max="2082" width="2.85546875" style="18" customWidth="1"/>
    <col min="2083" max="2088" width="2.7109375" style="18" customWidth="1"/>
    <col min="2089" max="2089" width="3.140625" style="18" customWidth="1"/>
    <col min="2090" max="2090" width="3.28515625" style="18" customWidth="1"/>
    <col min="2091" max="2110" width="2.7109375" style="18" customWidth="1"/>
    <col min="2111" max="2304" width="2.7109375" style="18"/>
    <col min="2305" max="2337" width="2.7109375" style="18" customWidth="1"/>
    <col min="2338" max="2338" width="2.85546875" style="18" customWidth="1"/>
    <col min="2339" max="2344" width="2.7109375" style="18" customWidth="1"/>
    <col min="2345" max="2345" width="3.140625" style="18" customWidth="1"/>
    <col min="2346" max="2346" width="3.28515625" style="18" customWidth="1"/>
    <col min="2347" max="2366" width="2.7109375" style="18" customWidth="1"/>
    <col min="2367" max="2560" width="2.7109375" style="18"/>
    <col min="2561" max="2593" width="2.7109375" style="18" customWidth="1"/>
    <col min="2594" max="2594" width="2.85546875" style="18" customWidth="1"/>
    <col min="2595" max="2600" width="2.7109375" style="18" customWidth="1"/>
    <col min="2601" max="2601" width="3.140625" style="18" customWidth="1"/>
    <col min="2602" max="2602" width="3.28515625" style="18" customWidth="1"/>
    <col min="2603" max="2622" width="2.7109375" style="18" customWidth="1"/>
    <col min="2623" max="2816" width="2.7109375" style="18"/>
    <col min="2817" max="2849" width="2.7109375" style="18" customWidth="1"/>
    <col min="2850" max="2850" width="2.85546875" style="18" customWidth="1"/>
    <col min="2851" max="2856" width="2.7109375" style="18" customWidth="1"/>
    <col min="2857" max="2857" width="3.140625" style="18" customWidth="1"/>
    <col min="2858" max="2858" width="3.28515625" style="18" customWidth="1"/>
    <col min="2859" max="2878" width="2.7109375" style="18" customWidth="1"/>
    <col min="2879" max="3072" width="2.7109375" style="18"/>
    <col min="3073" max="3105" width="2.7109375" style="18" customWidth="1"/>
    <col min="3106" max="3106" width="2.85546875" style="18" customWidth="1"/>
    <col min="3107" max="3112" width="2.7109375" style="18" customWidth="1"/>
    <col min="3113" max="3113" width="3.140625" style="18" customWidth="1"/>
    <col min="3114" max="3114" width="3.28515625" style="18" customWidth="1"/>
    <col min="3115" max="3134" width="2.7109375" style="18" customWidth="1"/>
    <col min="3135" max="3328" width="2.7109375" style="18"/>
    <col min="3329" max="3361" width="2.7109375" style="18" customWidth="1"/>
    <col min="3362" max="3362" width="2.85546875" style="18" customWidth="1"/>
    <col min="3363" max="3368" width="2.7109375" style="18" customWidth="1"/>
    <col min="3369" max="3369" width="3.140625" style="18" customWidth="1"/>
    <col min="3370" max="3370" width="3.28515625" style="18" customWidth="1"/>
    <col min="3371" max="3390" width="2.7109375" style="18" customWidth="1"/>
    <col min="3391" max="3584" width="2.7109375" style="18"/>
    <col min="3585" max="3617" width="2.7109375" style="18" customWidth="1"/>
    <col min="3618" max="3618" width="2.85546875" style="18" customWidth="1"/>
    <col min="3619" max="3624" width="2.7109375" style="18" customWidth="1"/>
    <col min="3625" max="3625" width="3.140625" style="18" customWidth="1"/>
    <col min="3626" max="3626" width="3.28515625" style="18" customWidth="1"/>
    <col min="3627" max="3646" width="2.7109375" style="18" customWidth="1"/>
    <col min="3647" max="3840" width="2.7109375" style="18"/>
    <col min="3841" max="3873" width="2.7109375" style="18" customWidth="1"/>
    <col min="3874" max="3874" width="2.85546875" style="18" customWidth="1"/>
    <col min="3875" max="3880" width="2.7109375" style="18" customWidth="1"/>
    <col min="3881" max="3881" width="3.140625" style="18" customWidth="1"/>
    <col min="3882" max="3882" width="3.28515625" style="18" customWidth="1"/>
    <col min="3883" max="3902" width="2.7109375" style="18" customWidth="1"/>
    <col min="3903" max="4096" width="2.7109375" style="18"/>
    <col min="4097" max="4129" width="2.7109375" style="18" customWidth="1"/>
    <col min="4130" max="4130" width="2.85546875" style="18" customWidth="1"/>
    <col min="4131" max="4136" width="2.7109375" style="18" customWidth="1"/>
    <col min="4137" max="4137" width="3.140625" style="18" customWidth="1"/>
    <col min="4138" max="4138" width="3.28515625" style="18" customWidth="1"/>
    <col min="4139" max="4158" width="2.7109375" style="18" customWidth="1"/>
    <col min="4159" max="4352" width="2.7109375" style="18"/>
    <col min="4353" max="4385" width="2.7109375" style="18" customWidth="1"/>
    <col min="4386" max="4386" width="2.85546875" style="18" customWidth="1"/>
    <col min="4387" max="4392" width="2.7109375" style="18" customWidth="1"/>
    <col min="4393" max="4393" width="3.140625" style="18" customWidth="1"/>
    <col min="4394" max="4394" width="3.28515625" style="18" customWidth="1"/>
    <col min="4395" max="4414" width="2.7109375" style="18" customWidth="1"/>
    <col min="4415" max="4608" width="2.7109375" style="18"/>
    <col min="4609" max="4641" width="2.7109375" style="18" customWidth="1"/>
    <col min="4642" max="4642" width="2.85546875" style="18" customWidth="1"/>
    <col min="4643" max="4648" width="2.7109375" style="18" customWidth="1"/>
    <col min="4649" max="4649" width="3.140625" style="18" customWidth="1"/>
    <col min="4650" max="4650" width="3.28515625" style="18" customWidth="1"/>
    <col min="4651" max="4670" width="2.7109375" style="18" customWidth="1"/>
    <col min="4671" max="4864" width="2.7109375" style="18"/>
    <col min="4865" max="4897" width="2.7109375" style="18" customWidth="1"/>
    <col min="4898" max="4898" width="2.85546875" style="18" customWidth="1"/>
    <col min="4899" max="4904" width="2.7109375" style="18" customWidth="1"/>
    <col min="4905" max="4905" width="3.140625" style="18" customWidth="1"/>
    <col min="4906" max="4906" width="3.28515625" style="18" customWidth="1"/>
    <col min="4907" max="4926" width="2.7109375" style="18" customWidth="1"/>
    <col min="4927" max="5120" width="2.7109375" style="18"/>
    <col min="5121" max="5153" width="2.7109375" style="18" customWidth="1"/>
    <col min="5154" max="5154" width="2.85546875" style="18" customWidth="1"/>
    <col min="5155" max="5160" width="2.7109375" style="18" customWidth="1"/>
    <col min="5161" max="5161" width="3.140625" style="18" customWidth="1"/>
    <col min="5162" max="5162" width="3.28515625" style="18" customWidth="1"/>
    <col min="5163" max="5182" width="2.7109375" style="18" customWidth="1"/>
    <col min="5183" max="5376" width="2.7109375" style="18"/>
    <col min="5377" max="5409" width="2.7109375" style="18" customWidth="1"/>
    <col min="5410" max="5410" width="2.85546875" style="18" customWidth="1"/>
    <col min="5411" max="5416" width="2.7109375" style="18" customWidth="1"/>
    <col min="5417" max="5417" width="3.140625" style="18" customWidth="1"/>
    <col min="5418" max="5418" width="3.28515625" style="18" customWidth="1"/>
    <col min="5419" max="5438" width="2.7109375" style="18" customWidth="1"/>
    <col min="5439" max="5632" width="2.7109375" style="18"/>
    <col min="5633" max="5665" width="2.7109375" style="18" customWidth="1"/>
    <col min="5666" max="5666" width="2.85546875" style="18" customWidth="1"/>
    <col min="5667" max="5672" width="2.7109375" style="18" customWidth="1"/>
    <col min="5673" max="5673" width="3.140625" style="18" customWidth="1"/>
    <col min="5674" max="5674" width="3.28515625" style="18" customWidth="1"/>
    <col min="5675" max="5694" width="2.7109375" style="18" customWidth="1"/>
    <col min="5695" max="5888" width="2.7109375" style="18"/>
    <col min="5889" max="5921" width="2.7109375" style="18" customWidth="1"/>
    <col min="5922" max="5922" width="2.85546875" style="18" customWidth="1"/>
    <col min="5923" max="5928" width="2.7109375" style="18" customWidth="1"/>
    <col min="5929" max="5929" width="3.140625" style="18" customWidth="1"/>
    <col min="5930" max="5930" width="3.28515625" style="18" customWidth="1"/>
    <col min="5931" max="5950" width="2.7109375" style="18" customWidth="1"/>
    <col min="5951" max="6144" width="2.7109375" style="18"/>
    <col min="6145" max="6177" width="2.7109375" style="18" customWidth="1"/>
    <col min="6178" max="6178" width="2.85546875" style="18" customWidth="1"/>
    <col min="6179" max="6184" width="2.7109375" style="18" customWidth="1"/>
    <col min="6185" max="6185" width="3.140625" style="18" customWidth="1"/>
    <col min="6186" max="6186" width="3.28515625" style="18" customWidth="1"/>
    <col min="6187" max="6206" width="2.7109375" style="18" customWidth="1"/>
    <col min="6207" max="6400" width="2.7109375" style="18"/>
    <col min="6401" max="6433" width="2.7109375" style="18" customWidth="1"/>
    <col min="6434" max="6434" width="2.85546875" style="18" customWidth="1"/>
    <col min="6435" max="6440" width="2.7109375" style="18" customWidth="1"/>
    <col min="6441" max="6441" width="3.140625" style="18" customWidth="1"/>
    <col min="6442" max="6442" width="3.28515625" style="18" customWidth="1"/>
    <col min="6443" max="6462" width="2.7109375" style="18" customWidth="1"/>
    <col min="6463" max="6656" width="2.7109375" style="18"/>
    <col min="6657" max="6689" width="2.7109375" style="18" customWidth="1"/>
    <col min="6690" max="6690" width="2.85546875" style="18" customWidth="1"/>
    <col min="6691" max="6696" width="2.7109375" style="18" customWidth="1"/>
    <col min="6697" max="6697" width="3.140625" style="18" customWidth="1"/>
    <col min="6698" max="6698" width="3.28515625" style="18" customWidth="1"/>
    <col min="6699" max="6718" width="2.7109375" style="18" customWidth="1"/>
    <col min="6719" max="6912" width="2.7109375" style="18"/>
    <col min="6913" max="6945" width="2.7109375" style="18" customWidth="1"/>
    <col min="6946" max="6946" width="2.85546875" style="18" customWidth="1"/>
    <col min="6947" max="6952" width="2.7109375" style="18" customWidth="1"/>
    <col min="6953" max="6953" width="3.140625" style="18" customWidth="1"/>
    <col min="6954" max="6954" width="3.28515625" style="18" customWidth="1"/>
    <col min="6955" max="6974" width="2.7109375" style="18" customWidth="1"/>
    <col min="6975" max="7168" width="2.7109375" style="18"/>
    <col min="7169" max="7201" width="2.7109375" style="18" customWidth="1"/>
    <col min="7202" max="7202" width="2.85546875" style="18" customWidth="1"/>
    <col min="7203" max="7208" width="2.7109375" style="18" customWidth="1"/>
    <col min="7209" max="7209" width="3.140625" style="18" customWidth="1"/>
    <col min="7210" max="7210" width="3.28515625" style="18" customWidth="1"/>
    <col min="7211" max="7230" width="2.7109375" style="18" customWidth="1"/>
    <col min="7231" max="7424" width="2.7109375" style="18"/>
    <col min="7425" max="7457" width="2.7109375" style="18" customWidth="1"/>
    <col min="7458" max="7458" width="2.85546875" style="18" customWidth="1"/>
    <col min="7459" max="7464" width="2.7109375" style="18" customWidth="1"/>
    <col min="7465" max="7465" width="3.140625" style="18" customWidth="1"/>
    <col min="7466" max="7466" width="3.28515625" style="18" customWidth="1"/>
    <col min="7467" max="7486" width="2.7109375" style="18" customWidth="1"/>
    <col min="7487" max="7680" width="2.7109375" style="18"/>
    <col min="7681" max="7713" width="2.7109375" style="18" customWidth="1"/>
    <col min="7714" max="7714" width="2.85546875" style="18" customWidth="1"/>
    <col min="7715" max="7720" width="2.7109375" style="18" customWidth="1"/>
    <col min="7721" max="7721" width="3.140625" style="18" customWidth="1"/>
    <col min="7722" max="7722" width="3.28515625" style="18" customWidth="1"/>
    <col min="7723" max="7742" width="2.7109375" style="18" customWidth="1"/>
    <col min="7743" max="7936" width="2.7109375" style="18"/>
    <col min="7937" max="7969" width="2.7109375" style="18" customWidth="1"/>
    <col min="7970" max="7970" width="2.85546875" style="18" customWidth="1"/>
    <col min="7971" max="7976" width="2.7109375" style="18" customWidth="1"/>
    <col min="7977" max="7977" width="3.140625" style="18" customWidth="1"/>
    <col min="7978" max="7978" width="3.28515625" style="18" customWidth="1"/>
    <col min="7979" max="7998" width="2.7109375" style="18" customWidth="1"/>
    <col min="7999" max="8192" width="2.7109375" style="18"/>
    <col min="8193" max="8225" width="2.7109375" style="18" customWidth="1"/>
    <col min="8226" max="8226" width="2.85546875" style="18" customWidth="1"/>
    <col min="8227" max="8232" width="2.7109375" style="18" customWidth="1"/>
    <col min="8233" max="8233" width="3.140625" style="18" customWidth="1"/>
    <col min="8234" max="8234" width="3.28515625" style="18" customWidth="1"/>
    <col min="8235" max="8254" width="2.7109375" style="18" customWidth="1"/>
    <col min="8255" max="8448" width="2.7109375" style="18"/>
    <col min="8449" max="8481" width="2.7109375" style="18" customWidth="1"/>
    <col min="8482" max="8482" width="2.85546875" style="18" customWidth="1"/>
    <col min="8483" max="8488" width="2.7109375" style="18" customWidth="1"/>
    <col min="8489" max="8489" width="3.140625" style="18" customWidth="1"/>
    <col min="8490" max="8490" width="3.28515625" style="18" customWidth="1"/>
    <col min="8491" max="8510" width="2.7109375" style="18" customWidth="1"/>
    <col min="8511" max="8704" width="2.7109375" style="18"/>
    <col min="8705" max="8737" width="2.7109375" style="18" customWidth="1"/>
    <col min="8738" max="8738" width="2.85546875" style="18" customWidth="1"/>
    <col min="8739" max="8744" width="2.7109375" style="18" customWidth="1"/>
    <col min="8745" max="8745" width="3.140625" style="18" customWidth="1"/>
    <col min="8746" max="8746" width="3.28515625" style="18" customWidth="1"/>
    <col min="8747" max="8766" width="2.7109375" style="18" customWidth="1"/>
    <col min="8767" max="8960" width="2.7109375" style="18"/>
    <col min="8961" max="8993" width="2.7109375" style="18" customWidth="1"/>
    <col min="8994" max="8994" width="2.85546875" style="18" customWidth="1"/>
    <col min="8995" max="9000" width="2.7109375" style="18" customWidth="1"/>
    <col min="9001" max="9001" width="3.140625" style="18" customWidth="1"/>
    <col min="9002" max="9002" width="3.28515625" style="18" customWidth="1"/>
    <col min="9003" max="9022" width="2.7109375" style="18" customWidth="1"/>
    <col min="9023" max="9216" width="2.7109375" style="18"/>
    <col min="9217" max="9249" width="2.7109375" style="18" customWidth="1"/>
    <col min="9250" max="9250" width="2.85546875" style="18" customWidth="1"/>
    <col min="9251" max="9256" width="2.7109375" style="18" customWidth="1"/>
    <col min="9257" max="9257" width="3.140625" style="18" customWidth="1"/>
    <col min="9258" max="9258" width="3.28515625" style="18" customWidth="1"/>
    <col min="9259" max="9278" width="2.7109375" style="18" customWidth="1"/>
    <col min="9279" max="9472" width="2.7109375" style="18"/>
    <col min="9473" max="9505" width="2.7109375" style="18" customWidth="1"/>
    <col min="9506" max="9506" width="2.85546875" style="18" customWidth="1"/>
    <col min="9507" max="9512" width="2.7109375" style="18" customWidth="1"/>
    <col min="9513" max="9513" width="3.140625" style="18" customWidth="1"/>
    <col min="9514" max="9514" width="3.28515625" style="18" customWidth="1"/>
    <col min="9515" max="9534" width="2.7109375" style="18" customWidth="1"/>
    <col min="9535" max="9728" width="2.7109375" style="18"/>
    <col min="9729" max="9761" width="2.7109375" style="18" customWidth="1"/>
    <col min="9762" max="9762" width="2.85546875" style="18" customWidth="1"/>
    <col min="9763" max="9768" width="2.7109375" style="18" customWidth="1"/>
    <col min="9769" max="9769" width="3.140625" style="18" customWidth="1"/>
    <col min="9770" max="9770" width="3.28515625" style="18" customWidth="1"/>
    <col min="9771" max="9790" width="2.7109375" style="18" customWidth="1"/>
    <col min="9791" max="9984" width="2.7109375" style="18"/>
    <col min="9985" max="10017" width="2.7109375" style="18" customWidth="1"/>
    <col min="10018" max="10018" width="2.85546875" style="18" customWidth="1"/>
    <col min="10019" max="10024" width="2.7109375" style="18" customWidth="1"/>
    <col min="10025" max="10025" width="3.140625" style="18" customWidth="1"/>
    <col min="10026" max="10026" width="3.28515625" style="18" customWidth="1"/>
    <col min="10027" max="10046" width="2.7109375" style="18" customWidth="1"/>
    <col min="10047" max="10240" width="2.7109375" style="18"/>
    <col min="10241" max="10273" width="2.7109375" style="18" customWidth="1"/>
    <col min="10274" max="10274" width="2.85546875" style="18" customWidth="1"/>
    <col min="10275" max="10280" width="2.7109375" style="18" customWidth="1"/>
    <col min="10281" max="10281" width="3.140625" style="18" customWidth="1"/>
    <col min="10282" max="10282" width="3.28515625" style="18" customWidth="1"/>
    <col min="10283" max="10302" width="2.7109375" style="18" customWidth="1"/>
    <col min="10303" max="10496" width="2.7109375" style="18"/>
    <col min="10497" max="10529" width="2.7109375" style="18" customWidth="1"/>
    <col min="10530" max="10530" width="2.85546875" style="18" customWidth="1"/>
    <col min="10531" max="10536" width="2.7109375" style="18" customWidth="1"/>
    <col min="10537" max="10537" width="3.140625" style="18" customWidth="1"/>
    <col min="10538" max="10538" width="3.28515625" style="18" customWidth="1"/>
    <col min="10539" max="10558" width="2.7109375" style="18" customWidth="1"/>
    <col min="10559" max="10752" width="2.7109375" style="18"/>
    <col min="10753" max="10785" width="2.7109375" style="18" customWidth="1"/>
    <col min="10786" max="10786" width="2.85546875" style="18" customWidth="1"/>
    <col min="10787" max="10792" width="2.7109375" style="18" customWidth="1"/>
    <col min="10793" max="10793" width="3.140625" style="18" customWidth="1"/>
    <col min="10794" max="10794" width="3.28515625" style="18" customWidth="1"/>
    <col min="10795" max="10814" width="2.7109375" style="18" customWidth="1"/>
    <col min="10815" max="11008" width="2.7109375" style="18"/>
    <col min="11009" max="11041" width="2.7109375" style="18" customWidth="1"/>
    <col min="11042" max="11042" width="2.85546875" style="18" customWidth="1"/>
    <col min="11043" max="11048" width="2.7109375" style="18" customWidth="1"/>
    <col min="11049" max="11049" width="3.140625" style="18" customWidth="1"/>
    <col min="11050" max="11050" width="3.28515625" style="18" customWidth="1"/>
    <col min="11051" max="11070" width="2.7109375" style="18" customWidth="1"/>
    <col min="11071" max="11264" width="2.7109375" style="18"/>
    <col min="11265" max="11297" width="2.7109375" style="18" customWidth="1"/>
    <col min="11298" max="11298" width="2.85546875" style="18" customWidth="1"/>
    <col min="11299" max="11304" width="2.7109375" style="18" customWidth="1"/>
    <col min="11305" max="11305" width="3.140625" style="18" customWidth="1"/>
    <col min="11306" max="11306" width="3.28515625" style="18" customWidth="1"/>
    <col min="11307" max="11326" width="2.7109375" style="18" customWidth="1"/>
    <col min="11327" max="11520" width="2.7109375" style="18"/>
    <col min="11521" max="11553" width="2.7109375" style="18" customWidth="1"/>
    <col min="11554" max="11554" width="2.85546875" style="18" customWidth="1"/>
    <col min="11555" max="11560" width="2.7109375" style="18" customWidth="1"/>
    <col min="11561" max="11561" width="3.140625" style="18" customWidth="1"/>
    <col min="11562" max="11562" width="3.28515625" style="18" customWidth="1"/>
    <col min="11563" max="11582" width="2.7109375" style="18" customWidth="1"/>
    <col min="11583" max="11776" width="2.7109375" style="18"/>
    <col min="11777" max="11809" width="2.7109375" style="18" customWidth="1"/>
    <col min="11810" max="11810" width="2.85546875" style="18" customWidth="1"/>
    <col min="11811" max="11816" width="2.7109375" style="18" customWidth="1"/>
    <col min="11817" max="11817" width="3.140625" style="18" customWidth="1"/>
    <col min="11818" max="11818" width="3.28515625" style="18" customWidth="1"/>
    <col min="11819" max="11838" width="2.7109375" style="18" customWidth="1"/>
    <col min="11839" max="12032" width="2.7109375" style="18"/>
    <col min="12033" max="12065" width="2.7109375" style="18" customWidth="1"/>
    <col min="12066" max="12066" width="2.85546875" style="18" customWidth="1"/>
    <col min="12067" max="12072" width="2.7109375" style="18" customWidth="1"/>
    <col min="12073" max="12073" width="3.140625" style="18" customWidth="1"/>
    <col min="12074" max="12074" width="3.28515625" style="18" customWidth="1"/>
    <col min="12075" max="12094" width="2.7109375" style="18" customWidth="1"/>
    <col min="12095" max="12288" width="2.7109375" style="18"/>
    <col min="12289" max="12321" width="2.7109375" style="18" customWidth="1"/>
    <col min="12322" max="12322" width="2.85546875" style="18" customWidth="1"/>
    <col min="12323" max="12328" width="2.7109375" style="18" customWidth="1"/>
    <col min="12329" max="12329" width="3.140625" style="18" customWidth="1"/>
    <col min="12330" max="12330" width="3.28515625" style="18" customWidth="1"/>
    <col min="12331" max="12350" width="2.7109375" style="18" customWidth="1"/>
    <col min="12351" max="12544" width="2.7109375" style="18"/>
    <col min="12545" max="12577" width="2.7109375" style="18" customWidth="1"/>
    <col min="12578" max="12578" width="2.85546875" style="18" customWidth="1"/>
    <col min="12579" max="12584" width="2.7109375" style="18" customWidth="1"/>
    <col min="12585" max="12585" width="3.140625" style="18" customWidth="1"/>
    <col min="12586" max="12586" width="3.28515625" style="18" customWidth="1"/>
    <col min="12587" max="12606" width="2.7109375" style="18" customWidth="1"/>
    <col min="12607" max="12800" width="2.7109375" style="18"/>
    <col min="12801" max="12833" width="2.7109375" style="18" customWidth="1"/>
    <col min="12834" max="12834" width="2.85546875" style="18" customWidth="1"/>
    <col min="12835" max="12840" width="2.7109375" style="18" customWidth="1"/>
    <col min="12841" max="12841" width="3.140625" style="18" customWidth="1"/>
    <col min="12842" max="12842" width="3.28515625" style="18" customWidth="1"/>
    <col min="12843" max="12862" width="2.7109375" style="18" customWidth="1"/>
    <col min="12863" max="13056" width="2.7109375" style="18"/>
    <col min="13057" max="13089" width="2.7109375" style="18" customWidth="1"/>
    <col min="13090" max="13090" width="2.85546875" style="18" customWidth="1"/>
    <col min="13091" max="13096" width="2.7109375" style="18" customWidth="1"/>
    <col min="13097" max="13097" width="3.140625" style="18" customWidth="1"/>
    <col min="13098" max="13098" width="3.28515625" style="18" customWidth="1"/>
    <col min="13099" max="13118" width="2.7109375" style="18" customWidth="1"/>
    <col min="13119" max="13312" width="2.7109375" style="18"/>
    <col min="13313" max="13345" width="2.7109375" style="18" customWidth="1"/>
    <col min="13346" max="13346" width="2.85546875" style="18" customWidth="1"/>
    <col min="13347" max="13352" width="2.7109375" style="18" customWidth="1"/>
    <col min="13353" max="13353" width="3.140625" style="18" customWidth="1"/>
    <col min="13354" max="13354" width="3.28515625" style="18" customWidth="1"/>
    <col min="13355" max="13374" width="2.7109375" style="18" customWidth="1"/>
    <col min="13375" max="13568" width="2.7109375" style="18"/>
    <col min="13569" max="13601" width="2.7109375" style="18" customWidth="1"/>
    <col min="13602" max="13602" width="2.85546875" style="18" customWidth="1"/>
    <col min="13603" max="13608" width="2.7109375" style="18" customWidth="1"/>
    <col min="13609" max="13609" width="3.140625" style="18" customWidth="1"/>
    <col min="13610" max="13610" width="3.28515625" style="18" customWidth="1"/>
    <col min="13611" max="13630" width="2.7109375" style="18" customWidth="1"/>
    <col min="13631" max="13824" width="2.7109375" style="18"/>
    <col min="13825" max="13857" width="2.7109375" style="18" customWidth="1"/>
    <col min="13858" max="13858" width="2.85546875" style="18" customWidth="1"/>
    <col min="13859" max="13864" width="2.7109375" style="18" customWidth="1"/>
    <col min="13865" max="13865" width="3.140625" style="18" customWidth="1"/>
    <col min="13866" max="13866" width="3.28515625" style="18" customWidth="1"/>
    <col min="13867" max="13886" width="2.7109375" style="18" customWidth="1"/>
    <col min="13887" max="14080" width="2.7109375" style="18"/>
    <col min="14081" max="14113" width="2.7109375" style="18" customWidth="1"/>
    <col min="14114" max="14114" width="2.85546875" style="18" customWidth="1"/>
    <col min="14115" max="14120" width="2.7109375" style="18" customWidth="1"/>
    <col min="14121" max="14121" width="3.140625" style="18" customWidth="1"/>
    <col min="14122" max="14122" width="3.28515625" style="18" customWidth="1"/>
    <col min="14123" max="14142" width="2.7109375" style="18" customWidth="1"/>
    <col min="14143" max="14336" width="2.7109375" style="18"/>
    <col min="14337" max="14369" width="2.7109375" style="18" customWidth="1"/>
    <col min="14370" max="14370" width="2.85546875" style="18" customWidth="1"/>
    <col min="14371" max="14376" width="2.7109375" style="18" customWidth="1"/>
    <col min="14377" max="14377" width="3.140625" style="18" customWidth="1"/>
    <col min="14378" max="14378" width="3.28515625" style="18" customWidth="1"/>
    <col min="14379" max="14398" width="2.7109375" style="18" customWidth="1"/>
    <col min="14399" max="14592" width="2.7109375" style="18"/>
    <col min="14593" max="14625" width="2.7109375" style="18" customWidth="1"/>
    <col min="14626" max="14626" width="2.85546875" style="18" customWidth="1"/>
    <col min="14627" max="14632" width="2.7109375" style="18" customWidth="1"/>
    <col min="14633" max="14633" width="3.140625" style="18" customWidth="1"/>
    <col min="14634" max="14634" width="3.28515625" style="18" customWidth="1"/>
    <col min="14635" max="14654" width="2.7109375" style="18" customWidth="1"/>
    <col min="14655" max="14848" width="2.7109375" style="18"/>
    <col min="14849" max="14881" width="2.7109375" style="18" customWidth="1"/>
    <col min="14882" max="14882" width="2.85546875" style="18" customWidth="1"/>
    <col min="14883" max="14888" width="2.7109375" style="18" customWidth="1"/>
    <col min="14889" max="14889" width="3.140625" style="18" customWidth="1"/>
    <col min="14890" max="14890" width="3.28515625" style="18" customWidth="1"/>
    <col min="14891" max="14910" width="2.7109375" style="18" customWidth="1"/>
    <col min="14911" max="15104" width="2.7109375" style="18"/>
    <col min="15105" max="15137" width="2.7109375" style="18" customWidth="1"/>
    <col min="15138" max="15138" width="2.85546875" style="18" customWidth="1"/>
    <col min="15139" max="15144" width="2.7109375" style="18" customWidth="1"/>
    <col min="15145" max="15145" width="3.140625" style="18" customWidth="1"/>
    <col min="15146" max="15146" width="3.28515625" style="18" customWidth="1"/>
    <col min="15147" max="15166" width="2.7109375" style="18" customWidth="1"/>
    <col min="15167" max="15360" width="2.7109375" style="18"/>
    <col min="15361" max="15393" width="2.7109375" style="18" customWidth="1"/>
    <col min="15394" max="15394" width="2.85546875" style="18" customWidth="1"/>
    <col min="15395" max="15400" width="2.7109375" style="18" customWidth="1"/>
    <col min="15401" max="15401" width="3.140625" style="18" customWidth="1"/>
    <col min="15402" max="15402" width="3.28515625" style="18" customWidth="1"/>
    <col min="15403" max="15422" width="2.7109375" style="18" customWidth="1"/>
    <col min="15423" max="15616" width="2.7109375" style="18"/>
    <col min="15617" max="15649" width="2.7109375" style="18" customWidth="1"/>
    <col min="15650" max="15650" width="2.85546875" style="18" customWidth="1"/>
    <col min="15651" max="15656" width="2.7109375" style="18" customWidth="1"/>
    <col min="15657" max="15657" width="3.140625" style="18" customWidth="1"/>
    <col min="15658" max="15658" width="3.28515625" style="18" customWidth="1"/>
    <col min="15659" max="15678" width="2.7109375" style="18" customWidth="1"/>
    <col min="15679" max="15872" width="2.7109375" style="18"/>
    <col min="15873" max="15905" width="2.7109375" style="18" customWidth="1"/>
    <col min="15906" max="15906" width="2.85546875" style="18" customWidth="1"/>
    <col min="15907" max="15912" width="2.7109375" style="18" customWidth="1"/>
    <col min="15913" max="15913" width="3.140625" style="18" customWidth="1"/>
    <col min="15914" max="15914" width="3.28515625" style="18" customWidth="1"/>
    <col min="15915" max="15934" width="2.7109375" style="18" customWidth="1"/>
    <col min="15935" max="16128" width="2.7109375" style="18"/>
    <col min="16129" max="16161" width="2.7109375" style="18" customWidth="1"/>
    <col min="16162" max="16162" width="2.85546875" style="18" customWidth="1"/>
    <col min="16163" max="16168" width="2.7109375" style="18" customWidth="1"/>
    <col min="16169" max="16169" width="3.140625" style="18" customWidth="1"/>
    <col min="16170" max="16170" width="3.28515625" style="18" customWidth="1"/>
    <col min="16171" max="16190" width="2.7109375" style="18" customWidth="1"/>
    <col min="16191" max="16384" width="2.7109375" style="18"/>
  </cols>
  <sheetData>
    <row r="1" spans="1:62" ht="28.5" customHeight="1" x14ac:dyDescent="0.25">
      <c r="A1" s="175" t="s">
        <v>221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2" s="15" customFormat="1" ht="12.75" customHeight="1" x14ac:dyDescent="0.25">
      <c r="A2" s="14" t="s">
        <v>27</v>
      </c>
      <c r="B2" s="14"/>
      <c r="C2" s="14"/>
      <c r="D2" s="14"/>
      <c r="I2" s="14"/>
      <c r="J2" s="14"/>
      <c r="K2" s="14"/>
      <c r="AC2" s="16"/>
      <c r="AD2" s="16"/>
      <c r="AO2" s="16"/>
      <c r="AP2" s="16"/>
      <c r="AQ2" s="16"/>
      <c r="AR2" s="16"/>
      <c r="BJ2" s="17"/>
    </row>
    <row r="3" spans="1:62" ht="12.75" customHeight="1" thickBot="1" x14ac:dyDescent="0.3"/>
    <row r="4" spans="1:62" s="22" customFormat="1" ht="12.75" customHeight="1" x14ac:dyDescent="0.2">
      <c r="A4" s="176" t="s">
        <v>28</v>
      </c>
      <c r="B4" s="200"/>
      <c r="C4" s="200"/>
      <c r="D4" s="200"/>
      <c r="E4" s="201"/>
      <c r="F4" s="202"/>
      <c r="G4" s="203"/>
      <c r="H4" s="203"/>
      <c r="I4" s="203"/>
      <c r="J4" s="203"/>
      <c r="K4" s="203"/>
      <c r="L4" s="203"/>
      <c r="M4" s="203"/>
      <c r="N4" s="203"/>
      <c r="O4" s="203"/>
      <c r="P4" s="203"/>
      <c r="Q4" s="203"/>
      <c r="R4" s="203"/>
      <c r="S4" s="204"/>
      <c r="T4" s="176" t="s">
        <v>29</v>
      </c>
      <c r="U4" s="205"/>
      <c r="V4" s="205"/>
      <c r="W4" s="206"/>
      <c r="X4" s="207"/>
      <c r="Y4" s="208"/>
      <c r="Z4" s="209"/>
      <c r="AA4" s="210"/>
      <c r="AB4" s="176" t="s">
        <v>30</v>
      </c>
      <c r="AC4" s="205"/>
      <c r="AD4" s="211"/>
      <c r="AE4" s="208"/>
      <c r="AF4" s="212"/>
      <c r="AG4" s="213"/>
      <c r="AH4" s="176" t="s">
        <v>31</v>
      </c>
      <c r="AI4" s="177"/>
      <c r="AJ4" s="178"/>
      <c r="AK4" s="179"/>
      <c r="AL4" s="180"/>
      <c r="AM4" s="181"/>
      <c r="AN4" s="182" t="s">
        <v>32</v>
      </c>
      <c r="AO4" s="183"/>
      <c r="AP4" s="183"/>
      <c r="AQ4" s="183"/>
      <c r="AR4" s="183"/>
      <c r="AS4" s="183"/>
      <c r="AT4" s="184"/>
      <c r="AU4" s="188" t="str">
        <f>IF(A12=0,"",SUM(M11:P30))</f>
        <v/>
      </c>
      <c r="AV4" s="189"/>
      <c r="AW4" s="189"/>
      <c r="AX4" s="189"/>
      <c r="AY4" s="189"/>
      <c r="AZ4" s="189"/>
      <c r="BA4" s="189"/>
      <c r="BB4" s="189"/>
      <c r="BC4" s="189"/>
      <c r="BD4" s="189"/>
      <c r="BE4" s="189"/>
      <c r="BF4" s="189"/>
      <c r="BG4" s="189"/>
      <c r="BH4" s="190"/>
      <c r="BI4" s="21"/>
    </row>
    <row r="5" spans="1:62" s="22" customFormat="1" ht="12.75" customHeight="1" x14ac:dyDescent="0.2">
      <c r="A5" s="191" t="s">
        <v>33</v>
      </c>
      <c r="B5" s="192"/>
      <c r="C5" s="192"/>
      <c r="D5" s="192"/>
      <c r="E5" s="193"/>
      <c r="F5" s="194"/>
      <c r="G5" s="195"/>
      <c r="H5" s="195"/>
      <c r="I5" s="195"/>
      <c r="J5" s="195"/>
      <c r="K5" s="195"/>
      <c r="L5" s="195"/>
      <c r="M5" s="195"/>
      <c r="N5" s="195"/>
      <c r="O5" s="195"/>
      <c r="P5" s="195"/>
      <c r="Q5" s="195"/>
      <c r="R5" s="195"/>
      <c r="S5" s="196"/>
      <c r="T5" s="434" t="s">
        <v>34</v>
      </c>
      <c r="U5" s="435"/>
      <c r="V5" s="435"/>
      <c r="W5" s="435"/>
      <c r="X5" s="436"/>
      <c r="Y5" s="440"/>
      <c r="Z5" s="441"/>
      <c r="AA5" s="441"/>
      <c r="AB5" s="441"/>
      <c r="AC5" s="441"/>
      <c r="AD5" s="441"/>
      <c r="AE5" s="441"/>
      <c r="AF5" s="441"/>
      <c r="AG5" s="441"/>
      <c r="AH5" s="441"/>
      <c r="AI5" s="441"/>
      <c r="AJ5" s="441"/>
      <c r="AK5" s="441"/>
      <c r="AL5" s="441"/>
      <c r="AM5" s="442"/>
      <c r="AN5" s="185"/>
      <c r="AO5" s="186"/>
      <c r="AP5" s="186"/>
      <c r="AQ5" s="186"/>
      <c r="AR5" s="186"/>
      <c r="AS5" s="186"/>
      <c r="AT5" s="187"/>
      <c r="AU5" s="197" t="str">
        <f>IF(A12=0,"",IF(AU4&gt;=46,"Extreme",IF(AU4&gt;=40,"Very High",IF(AU4&gt;=30,"High",IF(AU4&gt;=20,"Moderate",IF(AU4&gt;=10,"Low",IF(AU4&lt;10,"Very Low")))))))</f>
        <v/>
      </c>
      <c r="AV5" s="198"/>
      <c r="AW5" s="198"/>
      <c r="AX5" s="198"/>
      <c r="AY5" s="198"/>
      <c r="AZ5" s="198"/>
      <c r="BA5" s="198"/>
      <c r="BB5" s="198"/>
      <c r="BC5" s="198"/>
      <c r="BD5" s="198"/>
      <c r="BE5" s="198"/>
      <c r="BF5" s="198"/>
      <c r="BG5" s="198"/>
      <c r="BH5" s="199"/>
      <c r="BI5" s="21"/>
    </row>
    <row r="6" spans="1:62" s="22" customFormat="1" ht="12.75" customHeight="1" x14ac:dyDescent="0.2">
      <c r="A6" s="191" t="s">
        <v>35</v>
      </c>
      <c r="B6" s="192"/>
      <c r="C6" s="192"/>
      <c r="D6" s="192"/>
      <c r="E6" s="193"/>
      <c r="F6" s="194"/>
      <c r="G6" s="195"/>
      <c r="H6" s="195"/>
      <c r="I6" s="195"/>
      <c r="J6" s="195"/>
      <c r="K6" s="195"/>
      <c r="L6" s="195"/>
      <c r="M6" s="195"/>
      <c r="N6" s="195"/>
      <c r="O6" s="195"/>
      <c r="P6" s="195"/>
      <c r="Q6" s="195"/>
      <c r="R6" s="195"/>
      <c r="S6" s="196"/>
      <c r="T6" s="437" t="s">
        <v>126</v>
      </c>
      <c r="U6" s="438"/>
      <c r="V6" s="438"/>
      <c r="W6" s="438"/>
      <c r="X6" s="439"/>
      <c r="Y6" s="443"/>
      <c r="Z6" s="444"/>
      <c r="AA6" s="444"/>
      <c r="AB6" s="444"/>
      <c r="AC6" s="444"/>
      <c r="AD6" s="444"/>
      <c r="AE6" s="444"/>
      <c r="AF6" s="444"/>
      <c r="AG6" s="444"/>
      <c r="AH6" s="444"/>
      <c r="AI6" s="444"/>
      <c r="AJ6" s="444"/>
      <c r="AK6" s="444"/>
      <c r="AL6" s="444"/>
      <c r="AM6" s="445"/>
      <c r="AN6" s="235" t="s">
        <v>36</v>
      </c>
      <c r="AO6" s="236"/>
      <c r="AP6" s="237"/>
      <c r="AQ6" s="215" t="s">
        <v>37</v>
      </c>
      <c r="AR6" s="215"/>
      <c r="AS6" s="216"/>
      <c r="AT6" s="215" t="s">
        <v>38</v>
      </c>
      <c r="AU6" s="215"/>
      <c r="AV6" s="215"/>
      <c r="AW6" s="214" t="s">
        <v>39</v>
      </c>
      <c r="AX6" s="215"/>
      <c r="AY6" s="216"/>
      <c r="AZ6" s="215" t="s">
        <v>40</v>
      </c>
      <c r="BA6" s="215"/>
      <c r="BB6" s="215"/>
      <c r="BC6" s="214" t="s">
        <v>41</v>
      </c>
      <c r="BD6" s="215"/>
      <c r="BE6" s="216"/>
      <c r="BF6" s="215" t="s">
        <v>42</v>
      </c>
      <c r="BG6" s="215"/>
      <c r="BH6" s="217"/>
      <c r="BI6" s="21"/>
    </row>
    <row r="7" spans="1:62" s="22" customFormat="1" ht="12.75" customHeight="1" thickBot="1" x14ac:dyDescent="0.25">
      <c r="A7" s="218" t="s">
        <v>43</v>
      </c>
      <c r="B7" s="219"/>
      <c r="C7" s="219"/>
      <c r="D7" s="219"/>
      <c r="E7" s="220"/>
      <c r="F7" s="221"/>
      <c r="G7" s="222"/>
      <c r="H7" s="222"/>
      <c r="I7" s="222"/>
      <c r="J7" s="222"/>
      <c r="K7" s="222"/>
      <c r="L7" s="222"/>
      <c r="M7" s="222"/>
      <c r="N7" s="222"/>
      <c r="O7" s="222"/>
      <c r="P7" s="222"/>
      <c r="Q7" s="222"/>
      <c r="R7" s="222"/>
      <c r="S7" s="223"/>
      <c r="T7" s="224"/>
      <c r="U7" s="225"/>
      <c r="V7" s="225"/>
      <c r="W7" s="225"/>
      <c r="X7" s="226"/>
      <c r="Y7" s="227"/>
      <c r="Z7" s="228"/>
      <c r="AA7" s="228"/>
      <c r="AB7" s="228"/>
      <c r="AC7" s="228"/>
      <c r="AD7" s="228"/>
      <c r="AE7" s="228"/>
      <c r="AF7" s="228"/>
      <c r="AG7" s="228"/>
      <c r="AH7" s="228"/>
      <c r="AI7" s="228"/>
      <c r="AJ7" s="228"/>
      <c r="AK7" s="228"/>
      <c r="AL7" s="228"/>
      <c r="AM7" s="229"/>
      <c r="AN7" s="238"/>
      <c r="AO7" s="239"/>
      <c r="AP7" s="240"/>
      <c r="AQ7" s="230" t="s">
        <v>44</v>
      </c>
      <c r="AR7" s="230"/>
      <c r="AS7" s="231"/>
      <c r="AT7" s="230" t="s">
        <v>45</v>
      </c>
      <c r="AU7" s="230"/>
      <c r="AV7" s="230"/>
      <c r="AW7" s="232" t="s">
        <v>46</v>
      </c>
      <c r="AX7" s="233"/>
      <c r="AY7" s="234"/>
      <c r="AZ7" s="233" t="s">
        <v>47</v>
      </c>
      <c r="BA7" s="233"/>
      <c r="BB7" s="233"/>
      <c r="BC7" s="232" t="s">
        <v>48</v>
      </c>
      <c r="BD7" s="233"/>
      <c r="BE7" s="234"/>
      <c r="BF7" s="233" t="s">
        <v>49</v>
      </c>
      <c r="BG7" s="233"/>
      <c r="BH7" s="241"/>
      <c r="BI7" s="21"/>
    </row>
    <row r="8" spans="1:62" ht="12.75" customHeight="1" thickBot="1" x14ac:dyDescent="0.3">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3">
      <c r="A9" s="242" t="s">
        <v>50</v>
      </c>
      <c r="B9" s="243"/>
      <c r="C9" s="243"/>
      <c r="D9" s="243"/>
      <c r="E9" s="244"/>
      <c r="F9" s="244"/>
      <c r="G9" s="244"/>
      <c r="H9" s="244"/>
      <c r="I9" s="244"/>
      <c r="J9" s="244"/>
      <c r="K9" s="244"/>
      <c r="L9" s="244"/>
      <c r="M9" s="244"/>
      <c r="N9" s="244"/>
      <c r="O9" s="244"/>
      <c r="P9" s="244"/>
      <c r="Q9" s="244"/>
      <c r="R9" s="244"/>
      <c r="S9" s="244"/>
      <c r="T9" s="244"/>
      <c r="U9" s="244"/>
      <c r="V9" s="244"/>
      <c r="W9" s="244"/>
      <c r="X9" s="244"/>
      <c r="Y9" s="244"/>
      <c r="Z9" s="244"/>
      <c r="AA9" s="244"/>
      <c r="AB9" s="245"/>
      <c r="AC9" s="24"/>
      <c r="AD9" s="24"/>
      <c r="AE9" s="246" t="s">
        <v>50</v>
      </c>
      <c r="AF9" s="248" t="s">
        <v>51</v>
      </c>
      <c r="AG9" s="248"/>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50"/>
    </row>
    <row r="10" spans="1:62" ht="12.75" customHeight="1" thickTop="1" x14ac:dyDescent="0.25">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47"/>
      <c r="AF10" s="125"/>
      <c r="AG10" s="31"/>
      <c r="AH10" s="31"/>
      <c r="AI10" s="31"/>
      <c r="AJ10" s="31"/>
      <c r="AK10" s="31"/>
      <c r="AL10" s="128"/>
      <c r="AM10" s="128"/>
      <c r="AN10" s="128"/>
      <c r="AO10" s="128"/>
      <c r="AP10" s="129"/>
      <c r="AQ10" s="251" t="s">
        <v>37</v>
      </c>
      <c r="AR10" s="252"/>
      <c r="AS10" s="253"/>
      <c r="AT10" s="251" t="s">
        <v>38</v>
      </c>
      <c r="AU10" s="252"/>
      <c r="AV10" s="253"/>
      <c r="AW10" s="251" t="s">
        <v>39</v>
      </c>
      <c r="AX10" s="252"/>
      <c r="AY10" s="253"/>
      <c r="AZ10" s="251" t="s">
        <v>40</v>
      </c>
      <c r="BA10" s="252"/>
      <c r="BB10" s="253"/>
      <c r="BC10" s="257" t="s">
        <v>41</v>
      </c>
      <c r="BD10" s="258"/>
      <c r="BE10" s="259"/>
      <c r="BF10" s="251" t="s">
        <v>42</v>
      </c>
      <c r="BG10" s="252"/>
      <c r="BH10" s="280"/>
      <c r="BJ10" s="18"/>
    </row>
    <row r="11" spans="1:62" ht="12.75" customHeight="1" x14ac:dyDescent="0.25">
      <c r="A11" s="282" t="s">
        <v>53</v>
      </c>
      <c r="B11" s="283"/>
      <c r="C11" s="283"/>
      <c r="D11" s="283"/>
      <c r="E11" s="284"/>
      <c r="F11" s="285" t="s">
        <v>54</v>
      </c>
      <c r="G11" s="283"/>
      <c r="H11" s="283"/>
      <c r="I11" s="286"/>
      <c r="J11" s="285" t="s">
        <v>55</v>
      </c>
      <c r="K11" s="287"/>
      <c r="L11" s="288"/>
      <c r="M11" s="285" t="s">
        <v>56</v>
      </c>
      <c r="N11" s="283"/>
      <c r="O11" s="283"/>
      <c r="P11" s="284"/>
      <c r="Q11" s="289" t="s">
        <v>57</v>
      </c>
      <c r="R11" s="290"/>
      <c r="S11" s="290"/>
      <c r="T11" s="290"/>
      <c r="U11" s="290"/>
      <c r="V11" s="291"/>
      <c r="W11" s="285" t="s">
        <v>58</v>
      </c>
      <c r="X11" s="287"/>
      <c r="Y11" s="287"/>
      <c r="Z11" s="287"/>
      <c r="AA11" s="287"/>
      <c r="AB11" s="292"/>
      <c r="AC11" s="34"/>
      <c r="AD11" s="34"/>
      <c r="AE11" s="247"/>
      <c r="AF11" s="35"/>
      <c r="AG11" s="130"/>
      <c r="AH11" s="130"/>
      <c r="AI11" s="130"/>
      <c r="AJ11" s="130"/>
      <c r="AK11" s="130"/>
      <c r="AL11" s="130"/>
      <c r="AM11" s="130"/>
      <c r="AN11" s="130"/>
      <c r="AO11" s="130"/>
      <c r="AP11" s="131"/>
      <c r="AQ11" s="254"/>
      <c r="AR11" s="255"/>
      <c r="AS11" s="256"/>
      <c r="AT11" s="254"/>
      <c r="AU11" s="255"/>
      <c r="AV11" s="256"/>
      <c r="AW11" s="254"/>
      <c r="AX11" s="255"/>
      <c r="AY11" s="256"/>
      <c r="AZ11" s="254"/>
      <c r="BA11" s="255"/>
      <c r="BB11" s="256"/>
      <c r="BC11" s="260"/>
      <c r="BD11" s="261"/>
      <c r="BE11" s="262"/>
      <c r="BF11" s="254"/>
      <c r="BG11" s="255"/>
      <c r="BH11" s="281"/>
      <c r="BJ11" s="18"/>
    </row>
    <row r="12" spans="1:62" ht="12.75" customHeight="1" thickBot="1" x14ac:dyDescent="0.25">
      <c r="A12" s="263"/>
      <c r="B12" s="264"/>
      <c r="C12" s="264"/>
      <c r="D12" s="264"/>
      <c r="E12" s="265"/>
      <c r="F12" s="266"/>
      <c r="G12" s="264"/>
      <c r="H12" s="264"/>
      <c r="I12" s="267"/>
      <c r="J12" s="268" t="str">
        <f>IF(A12=0,"",A12/F12)</f>
        <v/>
      </c>
      <c r="K12" s="269"/>
      <c r="L12" s="270"/>
      <c r="M12" s="268" t="str">
        <f>IF(A12=0,"",IF(J12&gt;2.8,10,IF(J12&gt;2.099,(J12-2.1)/0.7+8,IF(J12&gt;1.599,(J12-1.6)/0.4*1.9+6,IF(J12&gt;1.199,(J12-1.2)/0.3*1.9+4,IF(J12&gt;1.099,(J12-1.1)/0.09*1.9+2,IF(J12&gt;0.99,(J12-1)/0.1*0.9+1,0)))))))</f>
        <v/>
      </c>
      <c r="N12" s="271"/>
      <c r="O12" s="271"/>
      <c r="P12" s="272"/>
      <c r="Q12" s="273" t="str">
        <f>IF(A12=0,"",IF(M12&lt;2,"Very Low",IF(M12&lt;4,"Low",IF(M12&lt;6,"Moderate",IF(M12&lt;8,"High",IF(M12&lt;10,"Very High",IF(M12&gt;=10,"Extreme")))))))</f>
        <v/>
      </c>
      <c r="R12" s="274"/>
      <c r="S12" s="274"/>
      <c r="T12" s="274"/>
      <c r="U12" s="275"/>
      <c r="V12" s="276"/>
      <c r="W12" s="277"/>
      <c r="X12" s="278"/>
      <c r="Y12" s="278"/>
      <c r="Z12" s="278"/>
      <c r="AA12" s="278"/>
      <c r="AB12" s="279"/>
      <c r="AC12" s="38"/>
      <c r="AD12" s="38"/>
      <c r="AE12" s="247"/>
      <c r="AF12" s="301" t="s">
        <v>59</v>
      </c>
      <c r="AG12" s="302"/>
      <c r="AH12" s="302"/>
      <c r="AI12" s="302"/>
      <c r="AJ12" s="302"/>
      <c r="AK12" s="302"/>
      <c r="AL12" s="302"/>
      <c r="AM12" s="302"/>
      <c r="AN12" s="294" t="s">
        <v>55</v>
      </c>
      <c r="AO12" s="294"/>
      <c r="AP12" s="295"/>
      <c r="AQ12" s="293" t="s">
        <v>60</v>
      </c>
      <c r="AR12" s="294"/>
      <c r="AS12" s="295"/>
      <c r="AT12" s="293" t="s">
        <v>61</v>
      </c>
      <c r="AU12" s="294"/>
      <c r="AV12" s="295"/>
      <c r="AW12" s="293" t="s">
        <v>62</v>
      </c>
      <c r="AX12" s="294"/>
      <c r="AY12" s="295"/>
      <c r="AZ12" s="293" t="s">
        <v>63</v>
      </c>
      <c r="BA12" s="294"/>
      <c r="BB12" s="295"/>
      <c r="BC12" s="293" t="s">
        <v>64</v>
      </c>
      <c r="BD12" s="294"/>
      <c r="BE12" s="295"/>
      <c r="BF12" s="293" t="s">
        <v>65</v>
      </c>
      <c r="BG12" s="294"/>
      <c r="BH12" s="296"/>
      <c r="BJ12" s="18"/>
    </row>
    <row r="13" spans="1:62" ht="12.75" customHeight="1" x14ac:dyDescent="0.25">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47"/>
      <c r="AF13" s="303"/>
      <c r="AG13" s="304"/>
      <c r="AH13" s="304"/>
      <c r="AI13" s="304"/>
      <c r="AJ13" s="304"/>
      <c r="AK13" s="304"/>
      <c r="AL13" s="304"/>
      <c r="AM13" s="304"/>
      <c r="AN13" s="297" t="s">
        <v>56</v>
      </c>
      <c r="AO13" s="297"/>
      <c r="AP13" s="298"/>
      <c r="AQ13" s="299" t="s">
        <v>67</v>
      </c>
      <c r="AR13" s="297"/>
      <c r="AS13" s="298"/>
      <c r="AT13" s="299" t="s">
        <v>68</v>
      </c>
      <c r="AU13" s="297"/>
      <c r="AV13" s="298"/>
      <c r="AW13" s="299" t="s">
        <v>69</v>
      </c>
      <c r="AX13" s="297"/>
      <c r="AY13" s="298"/>
      <c r="AZ13" s="299" t="s">
        <v>70</v>
      </c>
      <c r="BA13" s="297"/>
      <c r="BB13" s="298"/>
      <c r="BC13" s="299" t="s">
        <v>71</v>
      </c>
      <c r="BD13" s="297"/>
      <c r="BE13" s="298"/>
      <c r="BF13" s="299">
        <v>10</v>
      </c>
      <c r="BG13" s="297"/>
      <c r="BH13" s="300"/>
      <c r="BJ13" s="18"/>
    </row>
    <row r="14" spans="1:62" ht="12.75" customHeight="1" x14ac:dyDescent="0.25">
      <c r="A14" s="282" t="s">
        <v>72</v>
      </c>
      <c r="B14" s="283"/>
      <c r="C14" s="283"/>
      <c r="D14" s="283"/>
      <c r="E14" s="284"/>
      <c r="F14" s="285" t="s">
        <v>53</v>
      </c>
      <c r="G14" s="283"/>
      <c r="H14" s="283"/>
      <c r="I14" s="286"/>
      <c r="J14" s="285" t="s">
        <v>55</v>
      </c>
      <c r="K14" s="287"/>
      <c r="L14" s="288"/>
      <c r="M14" s="285" t="s">
        <v>56</v>
      </c>
      <c r="N14" s="283"/>
      <c r="O14" s="283"/>
      <c r="P14" s="316"/>
      <c r="Q14" s="289" t="s">
        <v>57</v>
      </c>
      <c r="R14" s="290"/>
      <c r="S14" s="290"/>
      <c r="T14" s="290"/>
      <c r="U14" s="290"/>
      <c r="V14" s="317"/>
      <c r="W14" s="285" t="s">
        <v>58</v>
      </c>
      <c r="X14" s="287"/>
      <c r="Y14" s="287"/>
      <c r="Z14" s="287"/>
      <c r="AA14" s="287"/>
      <c r="AB14" s="292"/>
      <c r="AC14" s="34"/>
      <c r="AD14" s="34"/>
      <c r="AE14" s="247"/>
      <c r="AF14" s="301" t="s">
        <v>73</v>
      </c>
      <c r="AG14" s="302"/>
      <c r="AH14" s="302"/>
      <c r="AI14" s="302"/>
      <c r="AJ14" s="302"/>
      <c r="AK14" s="302"/>
      <c r="AL14" s="302"/>
      <c r="AM14" s="302"/>
      <c r="AN14" s="294" t="s">
        <v>55</v>
      </c>
      <c r="AO14" s="294"/>
      <c r="AP14" s="295"/>
      <c r="AQ14" s="293" t="s">
        <v>74</v>
      </c>
      <c r="AR14" s="294"/>
      <c r="AS14" s="295"/>
      <c r="AT14" s="293" t="s">
        <v>75</v>
      </c>
      <c r="AU14" s="294"/>
      <c r="AV14" s="295"/>
      <c r="AW14" s="293" t="s">
        <v>76</v>
      </c>
      <c r="AX14" s="294"/>
      <c r="AY14" s="295"/>
      <c r="AZ14" s="293" t="s">
        <v>77</v>
      </c>
      <c r="BA14" s="294"/>
      <c r="BB14" s="295"/>
      <c r="BC14" s="293" t="s">
        <v>78</v>
      </c>
      <c r="BD14" s="294"/>
      <c r="BE14" s="295"/>
      <c r="BF14" s="293" t="s">
        <v>79</v>
      </c>
      <c r="BG14" s="294"/>
      <c r="BH14" s="296"/>
      <c r="BJ14" s="18"/>
    </row>
    <row r="15" spans="1:62" ht="12.75" customHeight="1" thickBot="1" x14ac:dyDescent="0.25">
      <c r="A15" s="263"/>
      <c r="B15" s="264"/>
      <c r="C15" s="264"/>
      <c r="D15" s="264"/>
      <c r="E15" s="265"/>
      <c r="F15" s="268" t="str">
        <f>IF(A12=0,"",A12)</f>
        <v/>
      </c>
      <c r="G15" s="271"/>
      <c r="H15" s="271"/>
      <c r="I15" s="305"/>
      <c r="J15" s="268" t="str">
        <f>IF(A15=0,"",A15/F15)</f>
        <v/>
      </c>
      <c r="K15" s="269"/>
      <c r="L15" s="270"/>
      <c r="M15" s="268" t="str">
        <f>IF(A15=0,"",IF(J15&lt;0.05,10,IF(J15&lt;0.1401,9-((J15-0.05)/0.09),IF(J15&lt;0.2901,7.9-((J15-0.15)/0.14*1.9),IF(J15&lt;0.4901,5.9-((J15-0.3)/0.19*1.9),IF(J15&lt;0.8901,3.9-((J15-0.5)/0.39*1.9),IF(J15&lt;1.01,1.9-((J15-0.9)/0.1*0.9),1)))))))</f>
        <v/>
      </c>
      <c r="N15" s="271"/>
      <c r="O15" s="271"/>
      <c r="P15" s="272"/>
      <c r="Q15" s="273" t="str">
        <f>IF(A15=0,"",IF(M15&lt;2,"Very Low",IF(M15&lt;4,"Low",IF(M15&lt;6,"Moderate",IF(M15&lt;8,"High",IF(M15&lt;10,"Very High",IF(M15&gt;=10,"Extreme")))))))</f>
        <v/>
      </c>
      <c r="R15" s="274"/>
      <c r="S15" s="274"/>
      <c r="T15" s="274"/>
      <c r="U15" s="275"/>
      <c r="V15" s="276"/>
      <c r="W15" s="306"/>
      <c r="X15" s="307"/>
      <c r="Y15" s="307"/>
      <c r="Z15" s="307"/>
      <c r="AA15" s="307"/>
      <c r="AB15" s="308"/>
      <c r="AC15" s="38"/>
      <c r="AD15" s="38"/>
      <c r="AE15" s="247"/>
      <c r="AF15" s="303"/>
      <c r="AG15" s="304"/>
      <c r="AH15" s="304"/>
      <c r="AI15" s="304"/>
      <c r="AJ15" s="304"/>
      <c r="AK15" s="304"/>
      <c r="AL15" s="304"/>
      <c r="AM15" s="304"/>
      <c r="AN15" s="297" t="s">
        <v>56</v>
      </c>
      <c r="AO15" s="297"/>
      <c r="AP15" s="298"/>
      <c r="AQ15" s="299" t="s">
        <v>67</v>
      </c>
      <c r="AR15" s="297"/>
      <c r="AS15" s="298"/>
      <c r="AT15" s="299" t="s">
        <v>68</v>
      </c>
      <c r="AU15" s="297"/>
      <c r="AV15" s="298"/>
      <c r="AW15" s="299" t="s">
        <v>69</v>
      </c>
      <c r="AX15" s="297"/>
      <c r="AY15" s="298"/>
      <c r="AZ15" s="299" t="s">
        <v>70</v>
      </c>
      <c r="BA15" s="297"/>
      <c r="BB15" s="298"/>
      <c r="BC15" s="299" t="s">
        <v>71</v>
      </c>
      <c r="BD15" s="297"/>
      <c r="BE15" s="298"/>
      <c r="BF15" s="299">
        <v>10</v>
      </c>
      <c r="BG15" s="297"/>
      <c r="BH15" s="300"/>
      <c r="BJ15" s="18"/>
    </row>
    <row r="16" spans="1:62" ht="12.75" customHeight="1" x14ac:dyDescent="0.25">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47"/>
      <c r="AF16" s="301" t="s">
        <v>80</v>
      </c>
      <c r="AG16" s="302"/>
      <c r="AH16" s="302"/>
      <c r="AI16" s="302"/>
      <c r="AJ16" s="302"/>
      <c r="AK16" s="302"/>
      <c r="AL16" s="302"/>
      <c r="AM16" s="302"/>
      <c r="AN16" s="294" t="s">
        <v>55</v>
      </c>
      <c r="AO16" s="294"/>
      <c r="AP16" s="295"/>
      <c r="AQ16" s="293" t="s">
        <v>81</v>
      </c>
      <c r="AR16" s="294"/>
      <c r="AS16" s="295"/>
      <c r="AT16" s="293" t="s">
        <v>82</v>
      </c>
      <c r="AU16" s="294"/>
      <c r="AV16" s="295"/>
      <c r="AW16" s="293" t="s">
        <v>83</v>
      </c>
      <c r="AX16" s="294"/>
      <c r="AY16" s="295"/>
      <c r="AZ16" s="293" t="s">
        <v>84</v>
      </c>
      <c r="BA16" s="294"/>
      <c r="BB16" s="295"/>
      <c r="BC16" s="293" t="s">
        <v>85</v>
      </c>
      <c r="BD16" s="333"/>
      <c r="BE16" s="334"/>
      <c r="BF16" s="293" t="s">
        <v>86</v>
      </c>
      <c r="BG16" s="294"/>
      <c r="BH16" s="296"/>
      <c r="BJ16" s="18"/>
    </row>
    <row r="17" spans="1:64" ht="12.75" customHeight="1" x14ac:dyDescent="0.25">
      <c r="A17" s="318" t="s">
        <v>87</v>
      </c>
      <c r="B17" s="319"/>
      <c r="C17" s="319"/>
      <c r="D17" s="319"/>
      <c r="E17" s="320"/>
      <c r="F17" s="324" t="s">
        <v>73</v>
      </c>
      <c r="G17" s="319"/>
      <c r="H17" s="319"/>
      <c r="I17" s="320"/>
      <c r="J17" s="309" t="s">
        <v>55</v>
      </c>
      <c r="K17" s="310"/>
      <c r="L17" s="326"/>
      <c r="M17" s="309" t="s">
        <v>56</v>
      </c>
      <c r="N17" s="328"/>
      <c r="O17" s="328"/>
      <c r="P17" s="329"/>
      <c r="Q17" s="324" t="s">
        <v>57</v>
      </c>
      <c r="R17" s="319"/>
      <c r="S17" s="319"/>
      <c r="T17" s="319"/>
      <c r="U17" s="319"/>
      <c r="V17" s="320"/>
      <c r="W17" s="309" t="s">
        <v>58</v>
      </c>
      <c r="X17" s="310"/>
      <c r="Y17" s="310"/>
      <c r="Z17" s="310"/>
      <c r="AA17" s="310"/>
      <c r="AB17" s="311"/>
      <c r="AC17" s="34"/>
      <c r="AD17" s="34"/>
      <c r="AE17" s="247"/>
      <c r="AF17" s="303"/>
      <c r="AG17" s="304"/>
      <c r="AH17" s="304"/>
      <c r="AI17" s="304"/>
      <c r="AJ17" s="304"/>
      <c r="AK17" s="304"/>
      <c r="AL17" s="304"/>
      <c r="AM17" s="304"/>
      <c r="AN17" s="297" t="s">
        <v>56</v>
      </c>
      <c r="AO17" s="297"/>
      <c r="AP17" s="298"/>
      <c r="AQ17" s="299" t="s">
        <v>67</v>
      </c>
      <c r="AR17" s="297"/>
      <c r="AS17" s="298"/>
      <c r="AT17" s="299" t="s">
        <v>68</v>
      </c>
      <c r="AU17" s="297"/>
      <c r="AV17" s="298"/>
      <c r="AW17" s="299" t="s">
        <v>69</v>
      </c>
      <c r="AX17" s="297"/>
      <c r="AY17" s="298"/>
      <c r="AZ17" s="299" t="s">
        <v>70</v>
      </c>
      <c r="BA17" s="297"/>
      <c r="BB17" s="298"/>
      <c r="BC17" s="299" t="s">
        <v>71</v>
      </c>
      <c r="BD17" s="297"/>
      <c r="BE17" s="298"/>
      <c r="BF17" s="299">
        <v>10</v>
      </c>
      <c r="BG17" s="297"/>
      <c r="BH17" s="300"/>
      <c r="BJ17" s="18"/>
    </row>
    <row r="18" spans="1:64" ht="12.75" customHeight="1" x14ac:dyDescent="0.25">
      <c r="A18" s="321"/>
      <c r="B18" s="322"/>
      <c r="C18" s="322"/>
      <c r="D18" s="322"/>
      <c r="E18" s="323"/>
      <c r="F18" s="325"/>
      <c r="G18" s="322"/>
      <c r="H18" s="322"/>
      <c r="I18" s="323"/>
      <c r="J18" s="312"/>
      <c r="K18" s="313"/>
      <c r="L18" s="327"/>
      <c r="M18" s="330"/>
      <c r="N18" s="331"/>
      <c r="O18" s="331"/>
      <c r="P18" s="332"/>
      <c r="Q18" s="325"/>
      <c r="R18" s="322"/>
      <c r="S18" s="322"/>
      <c r="T18" s="322"/>
      <c r="U18" s="322"/>
      <c r="V18" s="323"/>
      <c r="W18" s="312"/>
      <c r="X18" s="313"/>
      <c r="Y18" s="313"/>
      <c r="Z18" s="313"/>
      <c r="AA18" s="313"/>
      <c r="AB18" s="314"/>
      <c r="AC18" s="34"/>
      <c r="AD18" s="34"/>
      <c r="AE18" s="247"/>
      <c r="AF18" s="301" t="s">
        <v>88</v>
      </c>
      <c r="AG18" s="302"/>
      <c r="AH18" s="302"/>
      <c r="AI18" s="302"/>
      <c r="AJ18" s="302"/>
      <c r="AK18" s="302"/>
      <c r="AL18" s="302"/>
      <c r="AM18" s="302"/>
      <c r="AN18" s="294" t="s">
        <v>55</v>
      </c>
      <c r="AO18" s="294"/>
      <c r="AP18" s="295"/>
      <c r="AQ18" s="293" t="s">
        <v>89</v>
      </c>
      <c r="AR18" s="294"/>
      <c r="AS18" s="295"/>
      <c r="AT18" s="293" t="s">
        <v>90</v>
      </c>
      <c r="AU18" s="294"/>
      <c r="AV18" s="295"/>
      <c r="AW18" s="293" t="s">
        <v>91</v>
      </c>
      <c r="AX18" s="294"/>
      <c r="AY18" s="295"/>
      <c r="AZ18" s="293" t="s">
        <v>92</v>
      </c>
      <c r="BA18" s="294"/>
      <c r="BB18" s="295"/>
      <c r="BC18" s="293" t="s">
        <v>93</v>
      </c>
      <c r="BD18" s="294"/>
      <c r="BE18" s="295"/>
      <c r="BF18" s="293" t="s">
        <v>94</v>
      </c>
      <c r="BG18" s="294"/>
      <c r="BH18" s="296"/>
      <c r="BJ18" s="18"/>
    </row>
    <row r="19" spans="1:64" ht="12.75" customHeight="1" thickBot="1" x14ac:dyDescent="0.25">
      <c r="A19" s="263"/>
      <c r="B19" s="264"/>
      <c r="C19" s="264"/>
      <c r="D19" s="264"/>
      <c r="E19" s="265"/>
      <c r="F19" s="268" t="str">
        <f>J15</f>
        <v/>
      </c>
      <c r="G19" s="271"/>
      <c r="H19" s="271"/>
      <c r="I19" s="305"/>
      <c r="J19" s="268" t="str">
        <f>IF(A19=0,"",A19*F19)</f>
        <v/>
      </c>
      <c r="K19" s="269"/>
      <c r="L19" s="270"/>
      <c r="M19" s="273" t="str">
        <f>IF(A19=0,"",IF(J19&lt;5,10,IF(J19&lt;14.01,9-(J19-5)/9,IF(J19&lt;29.01,7.9-((J19-15)/14*1.9),IF(J19&lt;54.01,5.9-((J19-30)/24*1.9),IF(J19&lt;79.01,3.9-((J19-55)/24*1.9),IF(J19&lt;100.01,1.9-((J19-80)/20*0.9),1)))))))</f>
        <v/>
      </c>
      <c r="N19" s="274"/>
      <c r="O19" s="274"/>
      <c r="P19" s="315"/>
      <c r="Q19" s="273" t="str">
        <f>IF(A19=0,"",IF(M19&lt;2,"Very Low",IF(M19&lt;4,"Low",IF(M19&lt;6,"Moderate",IF(M19&lt;8,"High",IF(M19&lt;10,"Very High",IF(M19&gt;=10,"Extreme")))))))</f>
        <v/>
      </c>
      <c r="R19" s="274"/>
      <c r="S19" s="274"/>
      <c r="T19" s="274"/>
      <c r="U19" s="275"/>
      <c r="V19" s="276"/>
      <c r="W19" s="306"/>
      <c r="X19" s="307"/>
      <c r="Y19" s="307"/>
      <c r="Z19" s="307"/>
      <c r="AA19" s="307"/>
      <c r="AB19" s="308"/>
      <c r="AC19" s="38"/>
      <c r="AD19" s="38"/>
      <c r="AE19" s="247"/>
      <c r="AF19" s="303"/>
      <c r="AG19" s="304"/>
      <c r="AH19" s="304"/>
      <c r="AI19" s="304"/>
      <c r="AJ19" s="304"/>
      <c r="AK19" s="304"/>
      <c r="AL19" s="304"/>
      <c r="AM19" s="304"/>
      <c r="AN19" s="297" t="s">
        <v>56</v>
      </c>
      <c r="AO19" s="297"/>
      <c r="AP19" s="298"/>
      <c r="AQ19" s="299" t="s">
        <v>67</v>
      </c>
      <c r="AR19" s="297"/>
      <c r="AS19" s="298"/>
      <c r="AT19" s="299" t="s">
        <v>68</v>
      </c>
      <c r="AU19" s="297"/>
      <c r="AV19" s="298"/>
      <c r="AW19" s="299" t="s">
        <v>69</v>
      </c>
      <c r="AX19" s="297"/>
      <c r="AY19" s="298"/>
      <c r="AZ19" s="299" t="s">
        <v>70</v>
      </c>
      <c r="BA19" s="297"/>
      <c r="BB19" s="298"/>
      <c r="BC19" s="299" t="s">
        <v>71</v>
      </c>
      <c r="BD19" s="297"/>
      <c r="BE19" s="298"/>
      <c r="BF19" s="299">
        <v>10</v>
      </c>
      <c r="BG19" s="297"/>
      <c r="BH19" s="300"/>
      <c r="BJ19" s="18"/>
    </row>
    <row r="20" spans="1:64" ht="12.75" customHeight="1" x14ac:dyDescent="0.25">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47"/>
      <c r="AF20" s="301" t="s">
        <v>95</v>
      </c>
      <c r="AG20" s="302"/>
      <c r="AH20" s="302"/>
      <c r="AI20" s="302"/>
      <c r="AJ20" s="302"/>
      <c r="AK20" s="302"/>
      <c r="AL20" s="302"/>
      <c r="AM20" s="302"/>
      <c r="AN20" s="294" t="s">
        <v>55</v>
      </c>
      <c r="AO20" s="294"/>
      <c r="AP20" s="295"/>
      <c r="AQ20" s="293" t="s">
        <v>81</v>
      </c>
      <c r="AR20" s="294"/>
      <c r="AS20" s="295"/>
      <c r="AT20" s="293" t="s">
        <v>82</v>
      </c>
      <c r="AU20" s="294"/>
      <c r="AV20" s="295"/>
      <c r="AW20" s="293" t="s">
        <v>83</v>
      </c>
      <c r="AX20" s="294"/>
      <c r="AY20" s="295"/>
      <c r="AZ20" s="293" t="s">
        <v>84</v>
      </c>
      <c r="BA20" s="294"/>
      <c r="BB20" s="295"/>
      <c r="BC20" s="293" t="s">
        <v>96</v>
      </c>
      <c r="BD20" s="294"/>
      <c r="BE20" s="295"/>
      <c r="BF20" s="293" t="s">
        <v>97</v>
      </c>
      <c r="BG20" s="294"/>
      <c r="BH20" s="296"/>
      <c r="BJ20" s="18"/>
    </row>
    <row r="21" spans="1:64" ht="12.75" customHeight="1" thickBot="1" x14ac:dyDescent="0.3">
      <c r="A21" s="282" t="s">
        <v>98</v>
      </c>
      <c r="B21" s="283"/>
      <c r="C21" s="283"/>
      <c r="D21" s="283"/>
      <c r="E21" s="284"/>
      <c r="F21" s="122"/>
      <c r="G21" s="127"/>
      <c r="H21" s="127"/>
      <c r="I21" s="127"/>
      <c r="J21" s="127"/>
      <c r="K21" s="127"/>
      <c r="L21" s="46"/>
      <c r="M21" s="285" t="s">
        <v>56</v>
      </c>
      <c r="N21" s="283"/>
      <c r="O21" s="283"/>
      <c r="P21" s="316"/>
      <c r="Q21" s="289" t="s">
        <v>57</v>
      </c>
      <c r="R21" s="290"/>
      <c r="S21" s="290"/>
      <c r="T21" s="290"/>
      <c r="U21" s="290"/>
      <c r="V21" s="291"/>
      <c r="W21" s="285" t="s">
        <v>58</v>
      </c>
      <c r="X21" s="287"/>
      <c r="Y21" s="287"/>
      <c r="Z21" s="287"/>
      <c r="AA21" s="287"/>
      <c r="AB21" s="292"/>
      <c r="AC21" s="34"/>
      <c r="AD21" s="34"/>
      <c r="AE21" s="247"/>
      <c r="AF21" s="343"/>
      <c r="AG21" s="344"/>
      <c r="AH21" s="344"/>
      <c r="AI21" s="344"/>
      <c r="AJ21" s="344"/>
      <c r="AK21" s="344"/>
      <c r="AL21" s="344"/>
      <c r="AM21" s="344"/>
      <c r="AN21" s="336" t="s">
        <v>56</v>
      </c>
      <c r="AO21" s="336"/>
      <c r="AP21" s="337"/>
      <c r="AQ21" s="335" t="s">
        <v>67</v>
      </c>
      <c r="AR21" s="336"/>
      <c r="AS21" s="337"/>
      <c r="AT21" s="335" t="s">
        <v>68</v>
      </c>
      <c r="AU21" s="336"/>
      <c r="AV21" s="337"/>
      <c r="AW21" s="335" t="s">
        <v>69</v>
      </c>
      <c r="AX21" s="336"/>
      <c r="AY21" s="337"/>
      <c r="AZ21" s="335" t="s">
        <v>70</v>
      </c>
      <c r="BA21" s="336"/>
      <c r="BB21" s="337"/>
      <c r="BC21" s="335" t="s">
        <v>71</v>
      </c>
      <c r="BD21" s="336"/>
      <c r="BE21" s="337"/>
      <c r="BF21" s="335">
        <v>10</v>
      </c>
      <c r="BG21" s="336"/>
      <c r="BH21" s="338"/>
      <c r="BJ21" s="18"/>
    </row>
    <row r="22" spans="1:64" ht="12.75" customHeight="1" thickBot="1" x14ac:dyDescent="0.25">
      <c r="A22" s="263"/>
      <c r="B22" s="264"/>
      <c r="C22" s="264"/>
      <c r="D22" s="264"/>
      <c r="E22" s="265"/>
      <c r="F22" s="47"/>
      <c r="G22" s="126"/>
      <c r="H22" s="126"/>
      <c r="I22" s="126"/>
      <c r="J22" s="126"/>
      <c r="K22" s="126"/>
      <c r="L22" s="49"/>
      <c r="M22" s="339" t="str">
        <f>IF(A22=0,"",IF(A22&gt;119,10,IF(A22&gt;90.99,(A22-91)/28+8,IF(A22&gt;80.99,(A22-81)/9*1.9+6,IF(A22&gt;60.99,(A22-61)/19*1.9+4,IF(A22&gt;20.99,(A22-21)/39*1.9+2,IF(A22&gt;0,(A22-0)/20*0.9+1,1)))))))</f>
        <v/>
      </c>
      <c r="N22" s="340"/>
      <c r="O22" s="340"/>
      <c r="P22" s="315"/>
      <c r="Q22" s="273" t="str">
        <f>IF(A22=0,"",IF(M22&lt;2,"Very Low",IF(M22&lt;4,"Low",IF(M22&lt;6,"Moderate",IF(M22&lt;8,"High",IF(M22&lt;10,"Very High",IF(M22&gt;=10,"Extreme")))))))</f>
        <v/>
      </c>
      <c r="R22" s="274"/>
      <c r="S22" s="274"/>
      <c r="T22" s="274"/>
      <c r="U22" s="275"/>
      <c r="V22" s="276"/>
      <c r="W22" s="306"/>
      <c r="X22" s="307"/>
      <c r="Y22" s="307"/>
      <c r="Z22" s="307"/>
      <c r="AA22" s="307"/>
      <c r="AB22" s="308"/>
      <c r="AC22" s="38"/>
      <c r="AD22" s="38"/>
      <c r="AE22" s="247"/>
      <c r="AF22" s="248" t="s">
        <v>99</v>
      </c>
      <c r="AG22" s="248"/>
      <c r="AH22" s="248"/>
      <c r="AI22" s="248"/>
      <c r="AJ22" s="248"/>
      <c r="AK22" s="248"/>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2"/>
      <c r="BJ22" s="18"/>
    </row>
    <row r="23" spans="1:64" ht="12.75" customHeight="1" x14ac:dyDescent="0.2">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2" t="s">
        <v>100</v>
      </c>
      <c r="AF23" s="354" t="s">
        <v>101</v>
      </c>
      <c r="AG23" s="355"/>
      <c r="AH23" s="356"/>
      <c r="AI23" s="356"/>
      <c r="AJ23" s="356"/>
      <c r="AK23" s="356"/>
      <c r="AL23" s="200"/>
      <c r="AM23" s="357"/>
      <c r="AN23" s="358" t="s">
        <v>102</v>
      </c>
      <c r="AO23" s="200"/>
      <c r="AP23" s="200"/>
      <c r="AQ23" s="200"/>
      <c r="AR23" s="200"/>
      <c r="AS23" s="200"/>
      <c r="AT23" s="200"/>
      <c r="AU23" s="200"/>
      <c r="AV23" s="200"/>
      <c r="AW23" s="200"/>
      <c r="AX23" s="200"/>
      <c r="AY23" s="200"/>
      <c r="AZ23" s="200"/>
      <c r="BA23" s="200"/>
      <c r="BB23" s="200"/>
      <c r="BC23" s="200"/>
      <c r="BD23" s="200"/>
      <c r="BE23" s="200"/>
      <c r="BF23" s="200"/>
      <c r="BG23" s="200"/>
      <c r="BH23" s="201"/>
      <c r="BJ23" s="18"/>
    </row>
    <row r="24" spans="1:64" ht="12.75" customHeight="1" x14ac:dyDescent="0.2">
      <c r="A24" s="318" t="s">
        <v>103</v>
      </c>
      <c r="B24" s="319"/>
      <c r="C24" s="319"/>
      <c r="D24" s="319"/>
      <c r="E24" s="320"/>
      <c r="F24" s="123"/>
      <c r="G24" s="124"/>
      <c r="H24" s="124"/>
      <c r="I24" s="52"/>
      <c r="J24" s="52"/>
      <c r="K24" s="52"/>
      <c r="L24" s="53"/>
      <c r="M24" s="309" t="s">
        <v>56</v>
      </c>
      <c r="N24" s="328"/>
      <c r="O24" s="328"/>
      <c r="P24" s="329"/>
      <c r="Q24" s="324" t="s">
        <v>57</v>
      </c>
      <c r="R24" s="319"/>
      <c r="S24" s="319"/>
      <c r="T24" s="319"/>
      <c r="U24" s="319"/>
      <c r="V24" s="320"/>
      <c r="W24" s="309" t="s">
        <v>58</v>
      </c>
      <c r="X24" s="310"/>
      <c r="Y24" s="310"/>
      <c r="Z24" s="310"/>
      <c r="AA24" s="310"/>
      <c r="AB24" s="311"/>
      <c r="AC24" s="34"/>
      <c r="AD24" s="34"/>
      <c r="AE24" s="352"/>
      <c r="AF24" s="348" t="s">
        <v>104</v>
      </c>
      <c r="AG24" s="349"/>
      <c r="AH24" s="346"/>
      <c r="AI24" s="346"/>
      <c r="AJ24" s="346"/>
      <c r="AK24" s="346"/>
      <c r="AL24" s="346"/>
      <c r="AM24" s="350"/>
      <c r="AN24" s="345" t="s">
        <v>105</v>
      </c>
      <c r="AO24" s="346"/>
      <c r="AP24" s="346"/>
      <c r="AQ24" s="346"/>
      <c r="AR24" s="346"/>
      <c r="AS24" s="346"/>
      <c r="AT24" s="346"/>
      <c r="AU24" s="346"/>
      <c r="AV24" s="346"/>
      <c r="AW24" s="346"/>
      <c r="AX24" s="346"/>
      <c r="AY24" s="346"/>
      <c r="AZ24" s="346"/>
      <c r="BA24" s="346"/>
      <c r="BB24" s="346"/>
      <c r="BC24" s="346"/>
      <c r="BD24" s="346"/>
      <c r="BE24" s="346"/>
      <c r="BF24" s="346"/>
      <c r="BG24" s="346"/>
      <c r="BH24" s="347"/>
      <c r="BJ24" s="18"/>
    </row>
    <row r="25" spans="1:64" ht="12.75" customHeight="1" x14ac:dyDescent="0.2">
      <c r="A25" s="321"/>
      <c r="B25" s="322"/>
      <c r="C25" s="322"/>
      <c r="D25" s="322"/>
      <c r="E25" s="323"/>
      <c r="F25" s="54"/>
      <c r="G25" s="55"/>
      <c r="H25" s="55"/>
      <c r="I25" s="55"/>
      <c r="J25" s="55"/>
      <c r="K25" s="55"/>
      <c r="L25" s="56"/>
      <c r="M25" s="330"/>
      <c r="N25" s="331"/>
      <c r="O25" s="331"/>
      <c r="P25" s="332"/>
      <c r="Q25" s="325"/>
      <c r="R25" s="322"/>
      <c r="S25" s="322"/>
      <c r="T25" s="322"/>
      <c r="U25" s="322"/>
      <c r="V25" s="323"/>
      <c r="W25" s="312"/>
      <c r="X25" s="313"/>
      <c r="Y25" s="313"/>
      <c r="Z25" s="313"/>
      <c r="AA25" s="313"/>
      <c r="AB25" s="314"/>
      <c r="AC25" s="34"/>
      <c r="AD25" s="34"/>
      <c r="AE25" s="352"/>
      <c r="AF25" s="348" t="s">
        <v>106</v>
      </c>
      <c r="AG25" s="349"/>
      <c r="AH25" s="287"/>
      <c r="AI25" s="287"/>
      <c r="AJ25" s="287"/>
      <c r="AK25" s="287"/>
      <c r="AL25" s="346"/>
      <c r="AM25" s="350"/>
      <c r="AN25" s="345" t="s">
        <v>107</v>
      </c>
      <c r="AO25" s="346"/>
      <c r="AP25" s="346"/>
      <c r="AQ25" s="346"/>
      <c r="AR25" s="346"/>
      <c r="AS25" s="346"/>
      <c r="AT25" s="346"/>
      <c r="AU25" s="346"/>
      <c r="AV25" s="346"/>
      <c r="AW25" s="346"/>
      <c r="AX25" s="346"/>
      <c r="AY25" s="346"/>
      <c r="AZ25" s="346"/>
      <c r="BA25" s="346"/>
      <c r="BB25" s="346"/>
      <c r="BC25" s="346"/>
      <c r="BD25" s="346"/>
      <c r="BE25" s="346"/>
      <c r="BF25" s="346"/>
      <c r="BG25" s="346"/>
      <c r="BH25" s="347"/>
      <c r="BJ25" s="18"/>
    </row>
    <row r="26" spans="1:64" ht="12.75" customHeight="1" thickBot="1" x14ac:dyDescent="0.25">
      <c r="A26" s="263"/>
      <c r="B26" s="264"/>
      <c r="C26" s="264"/>
      <c r="D26" s="264"/>
      <c r="E26" s="265"/>
      <c r="F26" s="47"/>
      <c r="G26" s="126"/>
      <c r="H26" s="126"/>
      <c r="I26" s="126"/>
      <c r="J26" s="126"/>
      <c r="K26" s="126"/>
      <c r="L26" s="49"/>
      <c r="M26" s="268" t="str">
        <f>IF(A26=0,"",IF(A26&lt;10,10,IF(A26&lt;15.01,9-((A26-10)/5),IF(A26&lt;29.01,7.9-((A26-15)/14*1.9),IF(A26&lt;54.01,5.9-((A26-30)/24*1.9),IF(A26&lt;79.01,3.9-((A26-55)/24*1.9),IF(A26&lt;100.01,1.9-((A26-80)/20*0.9),1)))))))</f>
        <v/>
      </c>
      <c r="N26" s="271"/>
      <c r="O26" s="271"/>
      <c r="P26" s="272"/>
      <c r="Q26" s="273" t="str">
        <f>IF(A26=0,"",IF(M26&lt;2,"Very Low",IF(M26&lt;4,"Low",IF(M26&lt;6,"Moderate",IF(M26&lt;8,"High",IF(M26&lt;10,"Very High",IF(M26&gt;=10,"Extreme")))))))</f>
        <v/>
      </c>
      <c r="R26" s="274"/>
      <c r="S26" s="274"/>
      <c r="T26" s="274"/>
      <c r="U26" s="275"/>
      <c r="V26" s="276"/>
      <c r="W26" s="306"/>
      <c r="X26" s="307"/>
      <c r="Y26" s="307"/>
      <c r="Z26" s="307"/>
      <c r="AA26" s="307"/>
      <c r="AB26" s="308"/>
      <c r="AC26" s="38"/>
      <c r="AD26" s="38"/>
      <c r="AE26" s="352"/>
      <c r="AF26" s="348" t="s">
        <v>108</v>
      </c>
      <c r="AG26" s="349"/>
      <c r="AH26" s="287"/>
      <c r="AI26" s="287"/>
      <c r="AJ26" s="287"/>
      <c r="AK26" s="287"/>
      <c r="AL26" s="346"/>
      <c r="AM26" s="350"/>
      <c r="AN26" s="351" t="s">
        <v>109</v>
      </c>
      <c r="AO26" s="346"/>
      <c r="AP26" s="346"/>
      <c r="AQ26" s="346"/>
      <c r="AR26" s="346"/>
      <c r="AS26" s="346"/>
      <c r="AT26" s="346"/>
      <c r="AU26" s="346"/>
      <c r="AV26" s="346"/>
      <c r="AW26" s="346"/>
      <c r="AX26" s="346"/>
      <c r="AY26" s="346"/>
      <c r="AZ26" s="346"/>
      <c r="BA26" s="346"/>
      <c r="BB26" s="346"/>
      <c r="BC26" s="346"/>
      <c r="BD26" s="346"/>
      <c r="BE26" s="346"/>
      <c r="BF26" s="346"/>
      <c r="BG26" s="346"/>
      <c r="BH26" s="347"/>
      <c r="BJ26" s="18"/>
    </row>
    <row r="27" spans="1:64" ht="12.75" customHeight="1" x14ac:dyDescent="0.2">
      <c r="A27" s="39"/>
      <c r="B27" s="40"/>
      <c r="C27" s="40"/>
      <c r="D27" s="40"/>
      <c r="E27" s="40"/>
      <c r="F27" s="57"/>
      <c r="G27" s="57"/>
      <c r="H27" s="57"/>
      <c r="I27" s="57"/>
      <c r="J27" s="57"/>
      <c r="K27" s="57"/>
      <c r="L27" s="58"/>
      <c r="M27" s="359" t="s">
        <v>110</v>
      </c>
      <c r="N27" s="360"/>
      <c r="O27" s="360"/>
      <c r="P27" s="361"/>
      <c r="Q27" s="362"/>
      <c r="R27" s="362"/>
      <c r="S27" s="362"/>
      <c r="T27" s="362"/>
      <c r="U27" s="362"/>
      <c r="V27" s="363"/>
      <c r="W27" s="285" t="s">
        <v>58</v>
      </c>
      <c r="X27" s="287"/>
      <c r="Y27" s="287"/>
      <c r="Z27" s="287"/>
      <c r="AA27" s="287"/>
      <c r="AB27" s="292"/>
      <c r="AC27" s="34"/>
      <c r="AD27" s="34"/>
      <c r="AE27" s="352"/>
      <c r="AF27" s="348" t="s">
        <v>111</v>
      </c>
      <c r="AG27" s="349"/>
      <c r="AH27" s="287"/>
      <c r="AI27" s="287"/>
      <c r="AJ27" s="287"/>
      <c r="AK27" s="287"/>
      <c r="AL27" s="346"/>
      <c r="AM27" s="350"/>
      <c r="AN27" s="351" t="s">
        <v>112</v>
      </c>
      <c r="AO27" s="346"/>
      <c r="AP27" s="346"/>
      <c r="AQ27" s="346"/>
      <c r="AR27" s="346"/>
      <c r="AS27" s="346"/>
      <c r="AT27" s="346"/>
      <c r="AU27" s="346"/>
      <c r="AV27" s="346"/>
      <c r="AW27" s="346"/>
      <c r="AX27" s="346"/>
      <c r="AY27" s="346"/>
      <c r="AZ27" s="346"/>
      <c r="BA27" s="346"/>
      <c r="BB27" s="346"/>
      <c r="BC27" s="346"/>
      <c r="BD27" s="346"/>
      <c r="BE27" s="346"/>
      <c r="BF27" s="346"/>
      <c r="BG27" s="346"/>
      <c r="BH27" s="347"/>
      <c r="BJ27" s="18"/>
    </row>
    <row r="28" spans="1:64" ht="12.75" customHeight="1" thickBot="1" x14ac:dyDescent="0.25">
      <c r="A28" s="59" t="s">
        <v>113</v>
      </c>
      <c r="B28" s="60"/>
      <c r="C28" s="60"/>
      <c r="D28" s="60"/>
      <c r="E28" s="61"/>
      <c r="F28" s="61"/>
      <c r="G28" s="61"/>
      <c r="H28" s="61"/>
      <c r="I28" s="61"/>
      <c r="J28" s="61"/>
      <c r="K28" s="61"/>
      <c r="L28" s="62"/>
      <c r="M28" s="266"/>
      <c r="N28" s="264"/>
      <c r="O28" s="264"/>
      <c r="P28" s="364"/>
      <c r="Q28" s="365"/>
      <c r="R28" s="365"/>
      <c r="S28" s="365"/>
      <c r="T28" s="365"/>
      <c r="U28" s="365"/>
      <c r="V28" s="366"/>
      <c r="W28" s="306"/>
      <c r="X28" s="307"/>
      <c r="Y28" s="307"/>
      <c r="Z28" s="307"/>
      <c r="AA28" s="307"/>
      <c r="AB28" s="308"/>
      <c r="AC28" s="38"/>
      <c r="AD28" s="38"/>
      <c r="AE28" s="352"/>
      <c r="AF28" s="348" t="s">
        <v>114</v>
      </c>
      <c r="AG28" s="349"/>
      <c r="AH28" s="287"/>
      <c r="AI28" s="287"/>
      <c r="AJ28" s="287"/>
      <c r="AK28" s="287"/>
      <c r="AL28" s="367"/>
      <c r="AM28" s="368"/>
      <c r="AN28" s="345" t="s">
        <v>115</v>
      </c>
      <c r="AO28" s="346"/>
      <c r="AP28" s="346"/>
      <c r="AQ28" s="346"/>
      <c r="AR28" s="346"/>
      <c r="AS28" s="346"/>
      <c r="AT28" s="346"/>
      <c r="AU28" s="346"/>
      <c r="AV28" s="346"/>
      <c r="AW28" s="346"/>
      <c r="AX28" s="346"/>
      <c r="AY28" s="346"/>
      <c r="AZ28" s="346"/>
      <c r="BA28" s="346"/>
      <c r="BB28" s="346"/>
      <c r="BC28" s="346"/>
      <c r="BD28" s="346"/>
      <c r="BE28" s="346"/>
      <c r="BF28" s="346"/>
      <c r="BG28" s="346"/>
      <c r="BH28" s="347"/>
      <c r="BJ28" s="18"/>
    </row>
    <row r="29" spans="1:64" ht="12.75" customHeight="1" thickBot="1" x14ac:dyDescent="0.25">
      <c r="A29" s="39"/>
      <c r="B29" s="40"/>
      <c r="C29" s="40"/>
      <c r="D29" s="40"/>
      <c r="E29" s="40"/>
      <c r="F29" s="57"/>
      <c r="G29" s="57"/>
      <c r="H29" s="57"/>
      <c r="I29" s="57"/>
      <c r="J29" s="57"/>
      <c r="K29" s="57"/>
      <c r="L29" s="58"/>
      <c r="M29" s="359" t="s">
        <v>110</v>
      </c>
      <c r="N29" s="360"/>
      <c r="O29" s="360"/>
      <c r="P29" s="396"/>
      <c r="Q29" s="397"/>
      <c r="R29" s="362"/>
      <c r="S29" s="362"/>
      <c r="T29" s="362"/>
      <c r="U29" s="398"/>
      <c r="V29" s="399"/>
      <c r="W29" s="285" t="s">
        <v>58</v>
      </c>
      <c r="X29" s="287"/>
      <c r="Y29" s="287"/>
      <c r="Z29" s="287"/>
      <c r="AA29" s="287"/>
      <c r="AB29" s="292"/>
      <c r="AC29" s="34"/>
      <c r="AD29" s="34"/>
      <c r="AE29" s="352"/>
      <c r="AF29" s="400" t="s">
        <v>116</v>
      </c>
      <c r="AG29" s="401"/>
      <c r="AH29" s="402"/>
      <c r="AI29" s="402"/>
      <c r="AJ29" s="402"/>
      <c r="AK29" s="402"/>
      <c r="AL29" s="403"/>
      <c r="AM29" s="404"/>
      <c r="AN29" s="405" t="s">
        <v>117</v>
      </c>
      <c r="AO29" s="406"/>
      <c r="AP29" s="406"/>
      <c r="AQ29" s="406"/>
      <c r="AR29" s="406"/>
      <c r="AS29" s="406"/>
      <c r="AT29" s="406"/>
      <c r="AU29" s="406"/>
      <c r="AV29" s="406"/>
      <c r="AW29" s="406"/>
      <c r="AX29" s="406"/>
      <c r="AY29" s="406"/>
      <c r="AZ29" s="406"/>
      <c r="BA29" s="406"/>
      <c r="BB29" s="406"/>
      <c r="BC29" s="406"/>
      <c r="BD29" s="406"/>
      <c r="BE29" s="406"/>
      <c r="BF29" s="406"/>
      <c r="BG29" s="406"/>
      <c r="BH29" s="407"/>
      <c r="BJ29" s="18"/>
    </row>
    <row r="30" spans="1:64" ht="12.75" customHeight="1" thickBot="1" x14ac:dyDescent="0.25">
      <c r="A30" s="63" t="s">
        <v>118</v>
      </c>
      <c r="B30" s="64"/>
      <c r="C30" s="64"/>
      <c r="D30" s="64"/>
      <c r="E30" s="65"/>
      <c r="F30" s="65"/>
      <c r="G30" s="65"/>
      <c r="H30" s="65"/>
      <c r="I30" s="65"/>
      <c r="J30" s="65"/>
      <c r="K30" s="65"/>
      <c r="L30" s="66"/>
      <c r="M30" s="408"/>
      <c r="N30" s="409"/>
      <c r="O30" s="409"/>
      <c r="P30" s="410"/>
      <c r="Q30" s="309"/>
      <c r="R30" s="328"/>
      <c r="S30" s="328"/>
      <c r="T30" s="328"/>
      <c r="U30" s="411"/>
      <c r="V30" s="412"/>
      <c r="W30" s="306"/>
      <c r="X30" s="307"/>
      <c r="Y30" s="307"/>
      <c r="Z30" s="307"/>
      <c r="AA30" s="307"/>
      <c r="AB30" s="308"/>
      <c r="AC30" s="38"/>
      <c r="AD30" s="38"/>
      <c r="AE30" s="352"/>
      <c r="AF30" s="248" t="s">
        <v>119</v>
      </c>
      <c r="AG30" s="248"/>
      <c r="AH30" s="248"/>
      <c r="AI30" s="248"/>
      <c r="AJ30" s="248"/>
      <c r="AK30" s="248"/>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2"/>
      <c r="BJ30" s="18"/>
    </row>
    <row r="31" spans="1:64" ht="12.75" customHeight="1" thickTop="1" thickBot="1" x14ac:dyDescent="0.3">
      <c r="A31" s="421" t="s">
        <v>120</v>
      </c>
      <c r="B31" s="422"/>
      <c r="C31" s="422"/>
      <c r="D31" s="422"/>
      <c r="E31" s="423"/>
      <c r="F31" s="423"/>
      <c r="G31" s="423"/>
      <c r="H31" s="423"/>
      <c r="I31" s="423"/>
      <c r="J31" s="423"/>
      <c r="K31" s="423"/>
      <c r="L31" s="423"/>
      <c r="M31" s="424" t="str">
        <f>IF(A12=0,"",SUM(M11:P30))</f>
        <v/>
      </c>
      <c r="N31" s="424"/>
      <c r="O31" s="424"/>
      <c r="P31" s="425"/>
      <c r="Q31" s="369"/>
      <c r="R31" s="369"/>
      <c r="S31" s="369"/>
      <c r="T31" s="369"/>
      <c r="U31" s="370"/>
      <c r="V31" s="370"/>
      <c r="W31" s="370"/>
      <c r="X31" s="370"/>
      <c r="Y31" s="370"/>
      <c r="Z31" s="370"/>
      <c r="AA31" s="371"/>
      <c r="AB31" s="372"/>
      <c r="AC31" s="67"/>
      <c r="AD31" s="67"/>
      <c r="AE31" s="353"/>
      <c r="AF31" s="373" t="s">
        <v>121</v>
      </c>
      <c r="AG31" s="374"/>
      <c r="AH31" s="374"/>
      <c r="AI31" s="374"/>
      <c r="AJ31" s="374"/>
      <c r="AK31" s="374"/>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75"/>
      <c r="BH31" s="376"/>
      <c r="BJ31" s="18"/>
    </row>
    <row r="32" spans="1:64" s="19" customFormat="1" ht="12.75" customHeight="1" thickBot="1" x14ac:dyDescent="0.3">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25">
      <c r="A33" s="377" t="s">
        <v>122</v>
      </c>
      <c r="B33" s="356"/>
      <c r="C33" s="356"/>
      <c r="D33" s="356"/>
      <c r="E33" s="356"/>
      <c r="F33" s="356"/>
      <c r="G33" s="356"/>
      <c r="H33" s="356"/>
      <c r="I33" s="356"/>
      <c r="J33" s="356"/>
      <c r="K33" s="356"/>
      <c r="L33" s="356"/>
      <c r="M33" s="378"/>
      <c r="N33" s="70"/>
      <c r="O33" s="20"/>
      <c r="P33" s="20"/>
      <c r="Q33" s="20"/>
      <c r="R33" s="20"/>
      <c r="S33" s="20"/>
      <c r="AH33" s="19"/>
      <c r="AO33" s="18"/>
      <c r="AP33" s="379"/>
      <c r="AQ33" s="183"/>
      <c r="AR33" s="183"/>
      <c r="AS33" s="183"/>
      <c r="AT33" s="183"/>
      <c r="AU33" s="183"/>
      <c r="AV33" s="183"/>
      <c r="AW33" s="183"/>
      <c r="AX33" s="183"/>
      <c r="AY33" s="183"/>
      <c r="AZ33" s="183"/>
      <c r="BA33" s="183"/>
      <c r="BB33" s="183"/>
      <c r="BC33" s="183"/>
      <c r="BD33" s="183"/>
      <c r="BE33" s="183"/>
      <c r="BF33" s="183"/>
      <c r="BG33" s="183"/>
      <c r="BH33" s="183"/>
      <c r="BI33" s="71"/>
    </row>
    <row r="34" spans="1:61" ht="12.75" customHeight="1" x14ac:dyDescent="0.25">
      <c r="A34" s="384" t="s">
        <v>123</v>
      </c>
      <c r="B34" s="310"/>
      <c r="C34" s="310"/>
      <c r="D34" s="326"/>
      <c r="E34" s="388" t="s">
        <v>124</v>
      </c>
      <c r="F34" s="388"/>
      <c r="G34" s="388"/>
      <c r="H34" s="389"/>
      <c r="I34" s="391" t="s">
        <v>58</v>
      </c>
      <c r="J34" s="310"/>
      <c r="K34" s="310"/>
      <c r="L34" s="310"/>
      <c r="M34" s="311"/>
      <c r="N34" s="70"/>
      <c r="O34" s="72"/>
      <c r="P34" s="20"/>
      <c r="Q34" s="20"/>
      <c r="R34" s="20"/>
      <c r="S34" s="20"/>
      <c r="AH34" s="19"/>
      <c r="AO34" s="18"/>
      <c r="AP34" s="380"/>
      <c r="AQ34" s="381"/>
      <c r="AR34" s="381"/>
      <c r="AS34" s="381"/>
      <c r="AT34" s="381"/>
      <c r="AU34" s="381"/>
      <c r="AV34" s="381"/>
      <c r="AW34" s="381"/>
      <c r="AX34" s="381"/>
      <c r="AY34" s="381"/>
      <c r="AZ34" s="381"/>
      <c r="BA34" s="381"/>
      <c r="BB34" s="381"/>
      <c r="BC34" s="381"/>
      <c r="BD34" s="381"/>
      <c r="BE34" s="381"/>
      <c r="BF34" s="381"/>
      <c r="BG34" s="381"/>
      <c r="BH34" s="381"/>
      <c r="BI34" s="71"/>
    </row>
    <row r="35" spans="1:61" ht="12.75" customHeight="1" thickBot="1" x14ac:dyDescent="0.3">
      <c r="A35" s="385"/>
      <c r="B35" s="386"/>
      <c r="C35" s="386"/>
      <c r="D35" s="387"/>
      <c r="E35" s="390"/>
      <c r="F35" s="390"/>
      <c r="G35" s="390"/>
      <c r="H35" s="390"/>
      <c r="I35" s="392"/>
      <c r="J35" s="386"/>
      <c r="K35" s="386"/>
      <c r="L35" s="386"/>
      <c r="M35" s="393"/>
      <c r="N35" s="70"/>
      <c r="O35" s="72"/>
      <c r="P35" s="20"/>
      <c r="Q35" s="20"/>
      <c r="R35" s="20"/>
      <c r="S35" s="20"/>
      <c r="T35" s="25"/>
      <c r="U35" s="25"/>
      <c r="V35" s="25"/>
      <c r="W35" s="25"/>
      <c r="X35" s="25"/>
      <c r="Y35" s="25"/>
      <c r="Z35" s="25"/>
      <c r="AH35" s="19"/>
      <c r="AO35" s="18"/>
      <c r="AP35" s="380"/>
      <c r="AQ35" s="381"/>
      <c r="AR35" s="381"/>
      <c r="AS35" s="381"/>
      <c r="AT35" s="381"/>
      <c r="AU35" s="381"/>
      <c r="AV35" s="381"/>
      <c r="AW35" s="381"/>
      <c r="AX35" s="381"/>
      <c r="AY35" s="381"/>
      <c r="AZ35" s="381"/>
      <c r="BA35" s="381"/>
      <c r="BB35" s="381"/>
      <c r="BC35" s="381"/>
      <c r="BD35" s="381"/>
      <c r="BE35" s="381"/>
      <c r="BF35" s="381"/>
      <c r="BG35" s="381"/>
      <c r="BH35" s="381"/>
      <c r="BI35" s="71"/>
    </row>
    <row r="36" spans="1:61" ht="12.75" customHeight="1" x14ac:dyDescent="0.25">
      <c r="A36" s="394"/>
      <c r="B36" s="395"/>
      <c r="C36" s="395"/>
      <c r="D36" s="395"/>
      <c r="E36" s="395"/>
      <c r="F36" s="395"/>
      <c r="G36" s="395"/>
      <c r="H36" s="395"/>
      <c r="I36" s="413"/>
      <c r="J36" s="414"/>
      <c r="K36" s="414"/>
      <c r="L36" s="414"/>
      <c r="M36" s="415"/>
      <c r="N36" s="73"/>
      <c r="O36" s="74"/>
      <c r="P36" s="74"/>
      <c r="Q36" s="74"/>
      <c r="R36" s="74"/>
      <c r="S36" s="74"/>
      <c r="AH36" s="19"/>
      <c r="AO36" s="18"/>
      <c r="AP36" s="380"/>
      <c r="AQ36" s="381"/>
      <c r="AR36" s="381"/>
      <c r="AS36" s="381"/>
      <c r="AT36" s="381"/>
      <c r="AU36" s="381"/>
      <c r="AV36" s="381"/>
      <c r="AW36" s="381"/>
      <c r="AX36" s="381"/>
      <c r="AY36" s="381"/>
      <c r="AZ36" s="381"/>
      <c r="BA36" s="381"/>
      <c r="BB36" s="381"/>
      <c r="BC36" s="381"/>
      <c r="BD36" s="381"/>
      <c r="BE36" s="381"/>
      <c r="BF36" s="381"/>
      <c r="BG36" s="381"/>
      <c r="BH36" s="381"/>
      <c r="BI36" s="71"/>
    </row>
    <row r="37" spans="1:61" ht="12.75" customHeight="1" x14ac:dyDescent="0.25">
      <c r="A37" s="416"/>
      <c r="B37" s="417"/>
      <c r="C37" s="417"/>
      <c r="D37" s="417"/>
      <c r="E37" s="417"/>
      <c r="F37" s="417"/>
      <c r="G37" s="417"/>
      <c r="H37" s="417"/>
      <c r="I37" s="418"/>
      <c r="J37" s="419"/>
      <c r="K37" s="419"/>
      <c r="L37" s="419"/>
      <c r="M37" s="420"/>
      <c r="N37" s="73"/>
      <c r="O37" s="74"/>
      <c r="P37" s="74"/>
      <c r="Q37" s="74"/>
      <c r="R37" s="74"/>
      <c r="S37" s="74"/>
      <c r="AH37" s="19"/>
      <c r="AO37" s="18"/>
      <c r="AP37" s="380"/>
      <c r="AQ37" s="381"/>
      <c r="AR37" s="381"/>
      <c r="AS37" s="381"/>
      <c r="AT37" s="381"/>
      <c r="AU37" s="381"/>
      <c r="AV37" s="381"/>
      <c r="AW37" s="381"/>
      <c r="AX37" s="381"/>
      <c r="AY37" s="381"/>
      <c r="AZ37" s="381"/>
      <c r="BA37" s="381"/>
      <c r="BB37" s="381"/>
      <c r="BC37" s="381"/>
      <c r="BD37" s="381"/>
      <c r="BE37" s="381"/>
      <c r="BF37" s="381"/>
      <c r="BG37" s="381"/>
      <c r="BH37" s="381"/>
      <c r="BI37" s="71"/>
    </row>
    <row r="38" spans="1:61" ht="12.75" customHeight="1" x14ac:dyDescent="0.25">
      <c r="A38" s="416"/>
      <c r="B38" s="417"/>
      <c r="C38" s="417"/>
      <c r="D38" s="417"/>
      <c r="E38" s="417"/>
      <c r="F38" s="417"/>
      <c r="G38" s="417"/>
      <c r="H38" s="417"/>
      <c r="I38" s="418"/>
      <c r="J38" s="419"/>
      <c r="K38" s="419"/>
      <c r="L38" s="419"/>
      <c r="M38" s="420"/>
      <c r="N38" s="73"/>
      <c r="O38" s="74"/>
      <c r="P38" s="74"/>
      <c r="Q38" s="74"/>
      <c r="R38" s="74"/>
      <c r="S38" s="74"/>
      <c r="AH38" s="19"/>
      <c r="AO38" s="18"/>
      <c r="AP38" s="380"/>
      <c r="AQ38" s="381"/>
      <c r="AR38" s="381"/>
      <c r="AS38" s="381"/>
      <c r="AT38" s="381"/>
      <c r="AU38" s="381"/>
      <c r="AV38" s="381"/>
      <c r="AW38" s="381"/>
      <c r="AX38" s="381"/>
      <c r="AY38" s="381"/>
      <c r="AZ38" s="381"/>
      <c r="BA38" s="381"/>
      <c r="BB38" s="381"/>
      <c r="BC38" s="381"/>
      <c r="BD38" s="381"/>
      <c r="BE38" s="381"/>
      <c r="BF38" s="381"/>
      <c r="BG38" s="381"/>
      <c r="BH38" s="381"/>
      <c r="BI38" s="71"/>
    </row>
    <row r="39" spans="1:61" ht="12.75" customHeight="1" x14ac:dyDescent="0.25">
      <c r="A39" s="416"/>
      <c r="B39" s="417"/>
      <c r="C39" s="417"/>
      <c r="D39" s="417"/>
      <c r="E39" s="417"/>
      <c r="F39" s="417"/>
      <c r="G39" s="417"/>
      <c r="H39" s="417"/>
      <c r="I39" s="418"/>
      <c r="J39" s="419"/>
      <c r="K39" s="419"/>
      <c r="L39" s="419"/>
      <c r="M39" s="420"/>
      <c r="N39" s="73"/>
      <c r="O39" s="74"/>
      <c r="P39" s="74"/>
      <c r="Q39" s="74"/>
      <c r="R39" s="74"/>
      <c r="S39" s="74"/>
      <c r="AH39" s="19"/>
      <c r="AO39" s="18"/>
      <c r="AP39" s="380"/>
      <c r="AQ39" s="381"/>
      <c r="AR39" s="381"/>
      <c r="AS39" s="381"/>
      <c r="AT39" s="381"/>
      <c r="AU39" s="381"/>
      <c r="AV39" s="381"/>
      <c r="AW39" s="381"/>
      <c r="AX39" s="381"/>
      <c r="AY39" s="381"/>
      <c r="AZ39" s="381"/>
      <c r="BA39" s="381"/>
      <c r="BB39" s="381"/>
      <c r="BC39" s="381"/>
      <c r="BD39" s="381"/>
      <c r="BE39" s="381"/>
      <c r="BF39" s="381"/>
      <c r="BG39" s="381"/>
      <c r="BH39" s="381"/>
      <c r="BI39" s="71"/>
    </row>
    <row r="40" spans="1:61" ht="12.75" customHeight="1" x14ac:dyDescent="0.25">
      <c r="A40" s="416"/>
      <c r="B40" s="417"/>
      <c r="C40" s="417"/>
      <c r="D40" s="417"/>
      <c r="E40" s="417"/>
      <c r="F40" s="417"/>
      <c r="G40" s="417"/>
      <c r="H40" s="417"/>
      <c r="I40" s="418"/>
      <c r="J40" s="419"/>
      <c r="K40" s="419"/>
      <c r="L40" s="419"/>
      <c r="M40" s="420"/>
      <c r="N40" s="73"/>
      <c r="O40" s="74"/>
      <c r="P40" s="74"/>
      <c r="Q40" s="74"/>
      <c r="R40" s="74"/>
      <c r="S40" s="74"/>
      <c r="AH40" s="19"/>
      <c r="AO40" s="18"/>
      <c r="AP40" s="380"/>
      <c r="AQ40" s="381"/>
      <c r="AR40" s="381"/>
      <c r="AS40" s="381"/>
      <c r="AT40" s="381"/>
      <c r="AU40" s="381"/>
      <c r="AV40" s="381"/>
      <c r="AW40" s="381"/>
      <c r="AX40" s="381"/>
      <c r="AY40" s="381"/>
      <c r="AZ40" s="381"/>
      <c r="BA40" s="381"/>
      <c r="BB40" s="381"/>
      <c r="BC40" s="381"/>
      <c r="BD40" s="381"/>
      <c r="BE40" s="381"/>
      <c r="BF40" s="381"/>
      <c r="BG40" s="381"/>
      <c r="BH40" s="381"/>
      <c r="BI40" s="71"/>
    </row>
    <row r="41" spans="1:61" ht="12.75" customHeight="1" x14ac:dyDescent="0.25">
      <c r="A41" s="416"/>
      <c r="B41" s="417"/>
      <c r="C41" s="417"/>
      <c r="D41" s="417"/>
      <c r="E41" s="417"/>
      <c r="F41" s="417"/>
      <c r="G41" s="417"/>
      <c r="H41" s="417"/>
      <c r="I41" s="418"/>
      <c r="J41" s="419"/>
      <c r="K41" s="419"/>
      <c r="L41" s="419"/>
      <c r="M41" s="420"/>
      <c r="N41" s="73"/>
      <c r="O41" s="74"/>
      <c r="P41" s="74"/>
      <c r="Q41" s="74"/>
      <c r="R41" s="74"/>
      <c r="S41" s="74"/>
      <c r="AH41" s="19"/>
      <c r="AO41" s="18"/>
      <c r="AP41" s="380"/>
      <c r="AQ41" s="381"/>
      <c r="AR41" s="381"/>
      <c r="AS41" s="381"/>
      <c r="AT41" s="381"/>
      <c r="AU41" s="381"/>
      <c r="AV41" s="381"/>
      <c r="AW41" s="381"/>
      <c r="AX41" s="381"/>
      <c r="AY41" s="381"/>
      <c r="AZ41" s="381"/>
      <c r="BA41" s="381"/>
      <c r="BB41" s="381"/>
      <c r="BC41" s="381"/>
      <c r="BD41" s="381"/>
      <c r="BE41" s="381"/>
      <c r="BF41" s="381"/>
      <c r="BG41" s="381"/>
      <c r="BH41" s="381"/>
      <c r="BI41" s="71"/>
    </row>
    <row r="42" spans="1:61" ht="12.75" customHeight="1" x14ac:dyDescent="0.25">
      <c r="A42" s="416"/>
      <c r="B42" s="417"/>
      <c r="C42" s="417"/>
      <c r="D42" s="417"/>
      <c r="E42" s="417"/>
      <c r="F42" s="417"/>
      <c r="G42" s="417"/>
      <c r="H42" s="417"/>
      <c r="I42" s="418"/>
      <c r="J42" s="419"/>
      <c r="K42" s="419"/>
      <c r="L42" s="419"/>
      <c r="M42" s="420"/>
      <c r="N42" s="73"/>
      <c r="O42" s="74"/>
      <c r="P42" s="74"/>
      <c r="Q42" s="74"/>
      <c r="R42" s="74"/>
      <c r="S42" s="74"/>
      <c r="AH42" s="19"/>
      <c r="AO42" s="18"/>
      <c r="AP42" s="380"/>
      <c r="AQ42" s="381"/>
      <c r="AR42" s="381"/>
      <c r="AS42" s="381"/>
      <c r="AT42" s="381"/>
      <c r="AU42" s="381"/>
      <c r="AV42" s="381"/>
      <c r="AW42" s="381"/>
      <c r="AX42" s="381"/>
      <c r="AY42" s="381"/>
      <c r="AZ42" s="381"/>
      <c r="BA42" s="381"/>
      <c r="BB42" s="381"/>
      <c r="BC42" s="381"/>
      <c r="BD42" s="381"/>
      <c r="BE42" s="381"/>
      <c r="BF42" s="381"/>
      <c r="BG42" s="381"/>
      <c r="BH42" s="381"/>
      <c r="BI42" s="71"/>
    </row>
    <row r="43" spans="1:61" ht="12.75" customHeight="1" x14ac:dyDescent="0.25">
      <c r="A43" s="429"/>
      <c r="B43" s="426"/>
      <c r="C43" s="426"/>
      <c r="D43" s="427"/>
      <c r="E43" s="418"/>
      <c r="F43" s="426"/>
      <c r="G43" s="426"/>
      <c r="H43" s="427"/>
      <c r="I43" s="418"/>
      <c r="J43" s="426"/>
      <c r="K43" s="426"/>
      <c r="L43" s="426"/>
      <c r="M43" s="428"/>
      <c r="N43" s="73"/>
      <c r="O43" s="74"/>
      <c r="P43" s="74"/>
      <c r="Q43" s="74"/>
      <c r="R43" s="74"/>
      <c r="S43" s="74"/>
      <c r="AH43" s="19"/>
      <c r="AO43" s="18"/>
      <c r="AP43" s="380"/>
      <c r="AQ43" s="381"/>
      <c r="AR43" s="381"/>
      <c r="AS43" s="381"/>
      <c r="AT43" s="381"/>
      <c r="AU43" s="381"/>
      <c r="AV43" s="381"/>
      <c r="AW43" s="381"/>
      <c r="AX43" s="381"/>
      <c r="AY43" s="381"/>
      <c r="AZ43" s="381"/>
      <c r="BA43" s="381"/>
      <c r="BB43" s="381"/>
      <c r="BC43" s="381"/>
      <c r="BD43" s="381"/>
      <c r="BE43" s="381"/>
      <c r="BF43" s="381"/>
      <c r="BG43" s="381"/>
      <c r="BH43" s="381"/>
      <c r="BI43" s="71"/>
    </row>
    <row r="44" spans="1:61" ht="12.75" customHeight="1" x14ac:dyDescent="0.25">
      <c r="A44" s="429"/>
      <c r="B44" s="426"/>
      <c r="C44" s="426"/>
      <c r="D44" s="427"/>
      <c r="E44" s="418"/>
      <c r="F44" s="426"/>
      <c r="G44" s="426"/>
      <c r="H44" s="427"/>
      <c r="I44" s="418"/>
      <c r="J44" s="426"/>
      <c r="K44" s="426"/>
      <c r="L44" s="426"/>
      <c r="M44" s="428"/>
      <c r="N44" s="73"/>
      <c r="O44" s="74"/>
      <c r="P44" s="74"/>
      <c r="Q44" s="74"/>
      <c r="R44" s="74"/>
      <c r="S44" s="74"/>
      <c r="AH44" s="19"/>
      <c r="AO44" s="18"/>
      <c r="AP44" s="380"/>
      <c r="AQ44" s="381"/>
      <c r="AR44" s="381"/>
      <c r="AS44" s="381"/>
      <c r="AT44" s="381"/>
      <c r="AU44" s="381"/>
      <c r="AV44" s="381"/>
      <c r="AW44" s="381"/>
      <c r="AX44" s="381"/>
      <c r="AY44" s="381"/>
      <c r="AZ44" s="381"/>
      <c r="BA44" s="381"/>
      <c r="BB44" s="381"/>
      <c r="BC44" s="381"/>
      <c r="BD44" s="381"/>
      <c r="BE44" s="381"/>
      <c r="BF44" s="381"/>
      <c r="BG44" s="381"/>
      <c r="BH44" s="381"/>
      <c r="BI44" s="71"/>
    </row>
    <row r="45" spans="1:61" ht="12.75" customHeight="1" x14ac:dyDescent="0.25">
      <c r="A45" s="429"/>
      <c r="B45" s="426"/>
      <c r="C45" s="426"/>
      <c r="D45" s="427"/>
      <c r="E45" s="418"/>
      <c r="F45" s="426"/>
      <c r="G45" s="426"/>
      <c r="H45" s="427"/>
      <c r="I45" s="418"/>
      <c r="J45" s="426"/>
      <c r="K45" s="426"/>
      <c r="L45" s="426"/>
      <c r="M45" s="428"/>
      <c r="N45" s="73"/>
      <c r="O45" s="74"/>
      <c r="P45" s="74"/>
      <c r="Q45" s="74"/>
      <c r="R45" s="74"/>
      <c r="S45" s="74"/>
      <c r="AH45" s="19"/>
      <c r="AO45" s="18"/>
      <c r="AP45" s="380"/>
      <c r="AQ45" s="381"/>
      <c r="AR45" s="381"/>
      <c r="AS45" s="381"/>
      <c r="AT45" s="381"/>
      <c r="AU45" s="381"/>
      <c r="AV45" s="381"/>
      <c r="AW45" s="381"/>
      <c r="AX45" s="381"/>
      <c r="AY45" s="381"/>
      <c r="AZ45" s="381"/>
      <c r="BA45" s="381"/>
      <c r="BB45" s="381"/>
      <c r="BC45" s="381"/>
      <c r="BD45" s="381"/>
      <c r="BE45" s="381"/>
      <c r="BF45" s="381"/>
      <c r="BG45" s="381"/>
      <c r="BH45" s="381"/>
      <c r="BI45" s="71"/>
    </row>
    <row r="46" spans="1:61" ht="12.75" customHeight="1" x14ac:dyDescent="0.25">
      <c r="A46" s="429"/>
      <c r="B46" s="426"/>
      <c r="C46" s="426"/>
      <c r="D46" s="427"/>
      <c r="E46" s="418"/>
      <c r="F46" s="426"/>
      <c r="G46" s="426"/>
      <c r="H46" s="427"/>
      <c r="I46" s="418"/>
      <c r="J46" s="426"/>
      <c r="K46" s="426"/>
      <c r="L46" s="426"/>
      <c r="M46" s="428"/>
      <c r="N46" s="73"/>
      <c r="O46" s="74"/>
      <c r="P46" s="74"/>
      <c r="Q46" s="74"/>
      <c r="R46" s="74"/>
      <c r="S46" s="74"/>
      <c r="AH46" s="19"/>
      <c r="AO46" s="18"/>
      <c r="AP46" s="380"/>
      <c r="AQ46" s="381"/>
      <c r="AR46" s="381"/>
      <c r="AS46" s="381"/>
      <c r="AT46" s="381"/>
      <c r="AU46" s="381"/>
      <c r="AV46" s="381"/>
      <c r="AW46" s="381"/>
      <c r="AX46" s="381"/>
      <c r="AY46" s="381"/>
      <c r="AZ46" s="381"/>
      <c r="BA46" s="381"/>
      <c r="BB46" s="381"/>
      <c r="BC46" s="381"/>
      <c r="BD46" s="381"/>
      <c r="BE46" s="381"/>
      <c r="BF46" s="381"/>
      <c r="BG46" s="381"/>
      <c r="BH46" s="381"/>
      <c r="BI46" s="71"/>
    </row>
    <row r="47" spans="1:61" ht="12.75" customHeight="1" x14ac:dyDescent="0.25">
      <c r="A47" s="429"/>
      <c r="B47" s="426"/>
      <c r="C47" s="426"/>
      <c r="D47" s="427"/>
      <c r="E47" s="418"/>
      <c r="F47" s="426"/>
      <c r="G47" s="426"/>
      <c r="H47" s="427"/>
      <c r="I47" s="418"/>
      <c r="J47" s="426"/>
      <c r="K47" s="426"/>
      <c r="L47" s="426"/>
      <c r="M47" s="428"/>
      <c r="N47" s="73"/>
      <c r="O47" s="74"/>
      <c r="P47" s="74"/>
      <c r="Q47" s="74"/>
      <c r="R47" s="74"/>
      <c r="S47" s="74"/>
      <c r="AH47" s="19"/>
      <c r="AO47" s="18"/>
      <c r="AP47" s="380"/>
      <c r="AQ47" s="381"/>
      <c r="AR47" s="381"/>
      <c r="AS47" s="381"/>
      <c r="AT47" s="381"/>
      <c r="AU47" s="381"/>
      <c r="AV47" s="381"/>
      <c r="AW47" s="381"/>
      <c r="AX47" s="381"/>
      <c r="AY47" s="381"/>
      <c r="AZ47" s="381"/>
      <c r="BA47" s="381"/>
      <c r="BB47" s="381"/>
      <c r="BC47" s="381"/>
      <c r="BD47" s="381"/>
      <c r="BE47" s="381"/>
      <c r="BF47" s="381"/>
      <c r="BG47" s="381"/>
      <c r="BH47" s="381"/>
      <c r="BI47" s="71"/>
    </row>
    <row r="48" spans="1:61" ht="12.75" customHeight="1" x14ac:dyDescent="0.25">
      <c r="A48" s="429"/>
      <c r="B48" s="426"/>
      <c r="C48" s="426"/>
      <c r="D48" s="427"/>
      <c r="E48" s="418"/>
      <c r="F48" s="426"/>
      <c r="G48" s="426"/>
      <c r="H48" s="427"/>
      <c r="I48" s="418"/>
      <c r="J48" s="426"/>
      <c r="K48" s="426"/>
      <c r="L48" s="426"/>
      <c r="M48" s="428"/>
      <c r="N48" s="73"/>
      <c r="O48" s="74"/>
      <c r="P48" s="74"/>
      <c r="Q48" s="74"/>
      <c r="R48" s="74"/>
      <c r="S48" s="74"/>
      <c r="AH48" s="19"/>
      <c r="AO48" s="18"/>
      <c r="AP48" s="380"/>
      <c r="AQ48" s="381"/>
      <c r="AR48" s="381"/>
      <c r="AS48" s="381"/>
      <c r="AT48" s="381"/>
      <c r="AU48" s="381"/>
      <c r="AV48" s="381"/>
      <c r="AW48" s="381"/>
      <c r="AX48" s="381"/>
      <c r="AY48" s="381"/>
      <c r="AZ48" s="381"/>
      <c r="BA48" s="381"/>
      <c r="BB48" s="381"/>
      <c r="BC48" s="381"/>
      <c r="BD48" s="381"/>
      <c r="BE48" s="381"/>
      <c r="BF48" s="381"/>
      <c r="BG48" s="381"/>
      <c r="BH48" s="381"/>
      <c r="BI48" s="71"/>
    </row>
    <row r="49" spans="1:61" ht="12.75" customHeight="1" x14ac:dyDescent="0.25">
      <c r="A49" s="429"/>
      <c r="B49" s="426"/>
      <c r="C49" s="426"/>
      <c r="D49" s="427"/>
      <c r="E49" s="418"/>
      <c r="F49" s="426"/>
      <c r="G49" s="426"/>
      <c r="H49" s="427"/>
      <c r="I49" s="418"/>
      <c r="J49" s="426"/>
      <c r="K49" s="426"/>
      <c r="L49" s="426"/>
      <c r="M49" s="428"/>
      <c r="N49" s="73"/>
      <c r="O49" s="74"/>
      <c r="P49" s="74"/>
      <c r="Q49" s="74"/>
      <c r="R49" s="74"/>
      <c r="S49" s="74"/>
      <c r="AH49" s="19"/>
      <c r="AO49" s="18"/>
      <c r="AP49" s="380"/>
      <c r="AQ49" s="381"/>
      <c r="AR49" s="381"/>
      <c r="AS49" s="381"/>
      <c r="AT49" s="381"/>
      <c r="AU49" s="381"/>
      <c r="AV49" s="381"/>
      <c r="AW49" s="381"/>
      <c r="AX49" s="381"/>
      <c r="AY49" s="381"/>
      <c r="AZ49" s="381"/>
      <c r="BA49" s="381"/>
      <c r="BB49" s="381"/>
      <c r="BC49" s="381"/>
      <c r="BD49" s="381"/>
      <c r="BE49" s="381"/>
      <c r="BF49" s="381"/>
      <c r="BG49" s="381"/>
      <c r="BH49" s="381"/>
      <c r="BI49" s="71"/>
    </row>
    <row r="50" spans="1:61" ht="12.75" customHeight="1" thickBot="1" x14ac:dyDescent="0.3">
      <c r="A50" s="429"/>
      <c r="B50" s="426"/>
      <c r="C50" s="426"/>
      <c r="D50" s="427"/>
      <c r="E50" s="418"/>
      <c r="F50" s="426"/>
      <c r="G50" s="426"/>
      <c r="H50" s="427"/>
      <c r="I50" s="418"/>
      <c r="J50" s="426"/>
      <c r="K50" s="426"/>
      <c r="L50" s="426"/>
      <c r="M50" s="428"/>
      <c r="N50" s="73"/>
      <c r="O50" s="74"/>
      <c r="P50" s="74"/>
      <c r="Q50" s="74"/>
      <c r="R50" s="74"/>
      <c r="S50" s="74"/>
      <c r="AH50" s="19"/>
      <c r="AO50" s="18"/>
      <c r="AP50" s="380"/>
      <c r="AQ50" s="381"/>
      <c r="AR50" s="381"/>
      <c r="AS50" s="381"/>
      <c r="AT50" s="381"/>
      <c r="AU50" s="381"/>
      <c r="AV50" s="381"/>
      <c r="AW50" s="381"/>
      <c r="AX50" s="381"/>
      <c r="AY50" s="381"/>
      <c r="AZ50" s="381"/>
      <c r="BA50" s="381"/>
      <c r="BB50" s="381"/>
      <c r="BC50" s="381"/>
      <c r="BD50" s="381"/>
      <c r="BE50" s="381"/>
      <c r="BF50" s="381"/>
      <c r="BG50" s="381"/>
      <c r="BH50" s="381"/>
      <c r="BI50" s="71"/>
    </row>
    <row r="51" spans="1:61" ht="12.75" customHeight="1" x14ac:dyDescent="0.25">
      <c r="A51" s="446" t="s">
        <v>125</v>
      </c>
      <c r="B51" s="414"/>
      <c r="C51" s="414"/>
      <c r="D51" s="414"/>
      <c r="E51" s="414"/>
      <c r="F51" s="414"/>
      <c r="G51" s="414"/>
      <c r="H51" s="414"/>
      <c r="I51" s="414"/>
      <c r="J51" s="414"/>
      <c r="K51" s="414"/>
      <c r="L51" s="414"/>
      <c r="M51" s="415"/>
      <c r="N51" s="70"/>
      <c r="O51" s="20"/>
      <c r="P51" s="20"/>
      <c r="Q51" s="20"/>
      <c r="R51" s="20"/>
      <c r="S51" s="20"/>
      <c r="AH51" s="19"/>
      <c r="AO51" s="18"/>
      <c r="AP51" s="380"/>
      <c r="AQ51" s="381"/>
      <c r="AR51" s="381"/>
      <c r="AS51" s="381"/>
      <c r="AT51" s="381"/>
      <c r="AU51" s="381"/>
      <c r="AV51" s="381"/>
      <c r="AW51" s="381"/>
      <c r="AX51" s="381"/>
      <c r="AY51" s="381"/>
      <c r="AZ51" s="381"/>
      <c r="BA51" s="381"/>
      <c r="BB51" s="381"/>
      <c r="BC51" s="381"/>
      <c r="BD51" s="381"/>
      <c r="BE51" s="381"/>
      <c r="BF51" s="381"/>
      <c r="BG51" s="381"/>
      <c r="BH51" s="381"/>
      <c r="BI51" s="71"/>
    </row>
    <row r="52" spans="1:61" ht="12.75" customHeight="1" x14ac:dyDescent="0.25">
      <c r="A52" s="384" t="s">
        <v>123</v>
      </c>
      <c r="B52" s="447"/>
      <c r="C52" s="447"/>
      <c r="D52" s="448"/>
      <c r="E52" s="452" t="s">
        <v>124</v>
      </c>
      <c r="F52" s="453"/>
      <c r="G52" s="453"/>
      <c r="H52" s="454"/>
      <c r="I52" s="391" t="s">
        <v>58</v>
      </c>
      <c r="J52" s="447"/>
      <c r="K52" s="447"/>
      <c r="L52" s="447"/>
      <c r="M52" s="458"/>
      <c r="N52" s="70"/>
      <c r="O52" s="20"/>
      <c r="P52" s="20"/>
      <c r="Q52" s="20"/>
      <c r="R52" s="20"/>
      <c r="S52" s="20"/>
      <c r="AH52" s="19"/>
      <c r="AO52" s="18"/>
      <c r="AP52" s="380"/>
      <c r="AQ52" s="381"/>
      <c r="AR52" s="381"/>
      <c r="AS52" s="381"/>
      <c r="AT52" s="381"/>
      <c r="AU52" s="381"/>
      <c r="AV52" s="381"/>
      <c r="AW52" s="381"/>
      <c r="AX52" s="381"/>
      <c r="AY52" s="381"/>
      <c r="AZ52" s="381"/>
      <c r="BA52" s="381"/>
      <c r="BB52" s="381"/>
      <c r="BC52" s="381"/>
      <c r="BD52" s="381"/>
      <c r="BE52" s="381"/>
      <c r="BF52" s="381"/>
      <c r="BG52" s="381"/>
      <c r="BH52" s="381"/>
      <c r="BI52" s="71"/>
    </row>
    <row r="53" spans="1:61" ht="12.75" customHeight="1" thickBot="1" x14ac:dyDescent="0.3">
      <c r="A53" s="449"/>
      <c r="B53" s="450"/>
      <c r="C53" s="450"/>
      <c r="D53" s="451"/>
      <c r="E53" s="455"/>
      <c r="F53" s="456"/>
      <c r="G53" s="456"/>
      <c r="H53" s="457"/>
      <c r="I53" s="459"/>
      <c r="J53" s="450"/>
      <c r="K53" s="450"/>
      <c r="L53" s="450"/>
      <c r="M53" s="460"/>
      <c r="N53" s="70"/>
      <c r="O53" s="20"/>
      <c r="P53" s="20"/>
      <c r="Q53" s="20"/>
      <c r="R53" s="20"/>
      <c r="S53" s="20"/>
      <c r="AH53" s="19"/>
      <c r="AO53" s="18"/>
      <c r="AP53" s="380"/>
      <c r="AQ53" s="381"/>
      <c r="AR53" s="381"/>
      <c r="AS53" s="381"/>
      <c r="AT53" s="381"/>
      <c r="AU53" s="381"/>
      <c r="AV53" s="381"/>
      <c r="AW53" s="381"/>
      <c r="AX53" s="381"/>
      <c r="AY53" s="381"/>
      <c r="AZ53" s="381"/>
      <c r="BA53" s="381"/>
      <c r="BB53" s="381"/>
      <c r="BC53" s="381"/>
      <c r="BD53" s="381"/>
      <c r="BE53" s="381"/>
      <c r="BF53" s="381"/>
      <c r="BG53" s="381"/>
      <c r="BH53" s="381"/>
      <c r="BI53" s="71"/>
    </row>
    <row r="54" spans="1:61" ht="12.75" customHeight="1" x14ac:dyDescent="0.25">
      <c r="A54" s="461"/>
      <c r="B54" s="461"/>
      <c r="C54" s="461"/>
      <c r="D54" s="461"/>
      <c r="E54" s="461"/>
      <c r="F54" s="461"/>
      <c r="G54" s="461"/>
      <c r="H54" s="461"/>
      <c r="I54" s="358"/>
      <c r="J54" s="462"/>
      <c r="K54" s="462"/>
      <c r="L54" s="462"/>
      <c r="M54" s="463"/>
      <c r="N54" s="73"/>
      <c r="O54" s="74"/>
      <c r="P54" s="74"/>
      <c r="Q54" s="74"/>
      <c r="R54" s="74"/>
      <c r="S54" s="74"/>
      <c r="AH54" s="19"/>
      <c r="AO54" s="18"/>
      <c r="AP54" s="380"/>
      <c r="AQ54" s="381"/>
      <c r="AR54" s="381"/>
      <c r="AS54" s="381"/>
      <c r="AT54" s="381"/>
      <c r="AU54" s="381"/>
      <c r="AV54" s="381"/>
      <c r="AW54" s="381"/>
      <c r="AX54" s="381"/>
      <c r="AY54" s="381"/>
      <c r="AZ54" s="381"/>
      <c r="BA54" s="381"/>
      <c r="BB54" s="381"/>
      <c r="BC54" s="381"/>
      <c r="BD54" s="381"/>
      <c r="BE54" s="381"/>
      <c r="BF54" s="381"/>
      <c r="BG54" s="381"/>
      <c r="BH54" s="381"/>
      <c r="BI54" s="71"/>
    </row>
    <row r="55" spans="1:61" ht="12.75" customHeight="1" thickBot="1" x14ac:dyDescent="0.3">
      <c r="A55" s="430"/>
      <c r="B55" s="430"/>
      <c r="C55" s="430"/>
      <c r="D55" s="430"/>
      <c r="E55" s="430"/>
      <c r="F55" s="430"/>
      <c r="G55" s="430"/>
      <c r="H55" s="430"/>
      <c r="I55" s="431"/>
      <c r="J55" s="432"/>
      <c r="K55" s="432"/>
      <c r="L55" s="432"/>
      <c r="M55" s="433"/>
      <c r="N55" s="73"/>
      <c r="O55" s="74"/>
      <c r="P55" s="74"/>
      <c r="Q55" s="74"/>
      <c r="R55" s="74"/>
      <c r="S55" s="74"/>
      <c r="AH55" s="19"/>
      <c r="AO55" s="18"/>
      <c r="AP55" s="382"/>
      <c r="AQ55" s="383"/>
      <c r="AR55" s="383"/>
      <c r="AS55" s="383"/>
      <c r="AT55" s="383"/>
      <c r="AU55" s="383"/>
      <c r="AV55" s="383"/>
      <c r="AW55" s="383"/>
      <c r="AX55" s="383"/>
      <c r="AY55" s="383"/>
      <c r="AZ55" s="383"/>
      <c r="BA55" s="383"/>
      <c r="BB55" s="383"/>
      <c r="BC55" s="383"/>
      <c r="BD55" s="383"/>
      <c r="BE55" s="383"/>
      <c r="BF55" s="383"/>
      <c r="BG55" s="383"/>
      <c r="BH55" s="383"/>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U54"/>
  <sheetViews>
    <sheetView showGridLines="0" zoomScale="125" workbookViewId="0">
      <selection activeCell="N16" sqref="N16"/>
    </sheetView>
  </sheetViews>
  <sheetFormatPr defaultRowHeight="12.75" x14ac:dyDescent="0.2"/>
  <cols>
    <col min="1" max="1" width="7" style="82" customWidth="1"/>
    <col min="2" max="2" width="6.7109375" style="82" customWidth="1"/>
    <col min="3" max="10" width="9.7109375" style="82" customWidth="1"/>
    <col min="11" max="11" width="3.140625" style="82" customWidth="1"/>
    <col min="12" max="15" width="8" style="82" customWidth="1"/>
    <col min="16" max="16384" width="9.140625" style="82"/>
  </cols>
  <sheetData>
    <row r="1" spans="1:21" ht="32.25" customHeight="1" thickBot="1" x14ac:dyDescent="0.25">
      <c r="A1" s="540" t="s">
        <v>221</v>
      </c>
      <c r="B1" s="541"/>
      <c r="C1" s="541"/>
      <c r="D1" s="541"/>
      <c r="E1" s="541"/>
      <c r="F1" s="541"/>
      <c r="G1" s="541"/>
      <c r="H1" s="541"/>
      <c r="I1" s="541"/>
      <c r="J1" s="541"/>
    </row>
    <row r="2" spans="1:21" ht="18" customHeight="1" x14ac:dyDescent="0.25">
      <c r="A2" s="469" t="s">
        <v>128</v>
      </c>
      <c r="B2" s="470"/>
      <c r="C2" s="470"/>
      <c r="D2" s="470"/>
      <c r="E2" s="470"/>
      <c r="F2" s="470"/>
      <c r="G2" s="470"/>
      <c r="H2" s="470"/>
      <c r="I2" s="470"/>
      <c r="J2" s="471"/>
      <c r="L2" s="472" t="s">
        <v>129</v>
      </c>
      <c r="M2" s="473"/>
      <c r="N2" s="473"/>
      <c r="O2" s="474"/>
    </row>
    <row r="3" spans="1:21" ht="17.100000000000001" customHeight="1" x14ac:dyDescent="0.25">
      <c r="A3" s="83" t="s">
        <v>130</v>
      </c>
      <c r="B3" s="481"/>
      <c r="C3" s="481"/>
      <c r="D3" s="481"/>
      <c r="E3" s="481"/>
      <c r="F3" s="84" t="s">
        <v>35</v>
      </c>
      <c r="G3" s="481"/>
      <c r="H3" s="481"/>
      <c r="I3" s="481"/>
      <c r="J3" s="482"/>
      <c r="L3" s="475"/>
      <c r="M3" s="476"/>
      <c r="N3" s="476"/>
      <c r="O3" s="477"/>
    </row>
    <row r="4" spans="1:21" ht="17.100000000000001" customHeight="1" x14ac:dyDescent="0.25">
      <c r="A4" s="85" t="s">
        <v>131</v>
      </c>
      <c r="B4" s="481"/>
      <c r="C4" s="481"/>
      <c r="D4" s="481"/>
      <c r="E4" s="86"/>
      <c r="F4" s="84" t="s">
        <v>132</v>
      </c>
      <c r="G4" s="132"/>
      <c r="H4" s="87"/>
      <c r="I4" s="84" t="s">
        <v>133</v>
      </c>
      <c r="J4" s="133"/>
      <c r="L4" s="475"/>
      <c r="M4" s="476"/>
      <c r="N4" s="476"/>
      <c r="O4" s="477"/>
    </row>
    <row r="5" spans="1:21" ht="17.100000000000001" customHeight="1" thickBot="1" x14ac:dyDescent="0.3">
      <c r="A5" s="88" t="s">
        <v>134</v>
      </c>
      <c r="B5" s="89"/>
      <c r="C5" s="483"/>
      <c r="D5" s="483"/>
      <c r="E5" s="483"/>
      <c r="F5" s="483"/>
      <c r="G5" s="483"/>
      <c r="H5" s="483"/>
      <c r="I5" s="90" t="s">
        <v>43</v>
      </c>
      <c r="J5" s="91"/>
      <c r="L5" s="478"/>
      <c r="M5" s="479"/>
      <c r="N5" s="479"/>
      <c r="O5" s="480"/>
    </row>
    <row r="6" spans="1:21" ht="15" customHeight="1" thickTop="1" x14ac:dyDescent="0.2">
      <c r="A6" s="484" t="s">
        <v>135</v>
      </c>
      <c r="B6" s="485"/>
      <c r="C6" s="485"/>
      <c r="D6" s="485"/>
      <c r="E6" s="485"/>
      <c r="F6" s="485"/>
      <c r="G6" s="485"/>
      <c r="H6" s="485"/>
      <c r="I6" s="485"/>
      <c r="J6" s="486"/>
    </row>
    <row r="7" spans="1:21" ht="15.95" customHeight="1" x14ac:dyDescent="0.25">
      <c r="A7" s="487" t="s">
        <v>136</v>
      </c>
      <c r="B7" s="488"/>
      <c r="C7" s="488"/>
      <c r="D7" s="488"/>
      <c r="E7" s="488"/>
      <c r="F7" s="488"/>
      <c r="G7" s="489"/>
      <c r="H7" s="92" t="s">
        <v>137</v>
      </c>
      <c r="I7" s="490" t="s">
        <v>138</v>
      </c>
      <c r="J7" s="491"/>
      <c r="L7" s="93"/>
      <c r="M7" s="94"/>
      <c r="N7" s="94"/>
      <c r="O7" s="94"/>
      <c r="P7" s="94"/>
      <c r="Q7" s="94"/>
      <c r="R7" s="94"/>
      <c r="S7" s="94"/>
      <c r="T7" s="94"/>
      <c r="U7" s="94"/>
    </row>
    <row r="8" spans="1:21" ht="15.95" customHeight="1" x14ac:dyDescent="0.25">
      <c r="A8" s="464" t="s">
        <v>139</v>
      </c>
      <c r="B8" s="465"/>
      <c r="C8" s="465"/>
      <c r="D8" s="465"/>
      <c r="E8" s="465"/>
      <c r="F8" s="465"/>
      <c r="G8" s="466"/>
      <c r="H8" s="95" t="s">
        <v>140</v>
      </c>
      <c r="I8" s="467" t="s">
        <v>141</v>
      </c>
      <c r="J8" s="468"/>
      <c r="L8" s="93"/>
      <c r="M8" s="94"/>
      <c r="N8" s="94"/>
      <c r="O8" s="94"/>
      <c r="P8" s="94"/>
      <c r="Q8" s="94"/>
      <c r="R8" s="94"/>
      <c r="S8" s="94"/>
      <c r="T8" s="94"/>
      <c r="U8" s="94"/>
    </row>
    <row r="9" spans="1:21" ht="15.95" customHeight="1" x14ac:dyDescent="0.3">
      <c r="A9" s="464" t="s">
        <v>142</v>
      </c>
      <c r="B9" s="465"/>
      <c r="C9" s="465"/>
      <c r="D9" s="465"/>
      <c r="E9" s="465"/>
      <c r="F9" s="465"/>
      <c r="G9" s="466"/>
      <c r="H9" s="95" t="s">
        <v>140</v>
      </c>
      <c r="I9" s="467" t="s">
        <v>141</v>
      </c>
      <c r="J9" s="468"/>
      <c r="L9" s="93"/>
      <c r="M9" s="94"/>
      <c r="N9" s="94"/>
      <c r="O9" s="94"/>
      <c r="P9" s="94"/>
      <c r="Q9" s="94"/>
      <c r="R9" s="94"/>
      <c r="S9" s="94"/>
      <c r="T9" s="94"/>
      <c r="U9" s="94"/>
    </row>
    <row r="10" spans="1:21" ht="15.95" customHeight="1" x14ac:dyDescent="0.3">
      <c r="A10" s="464" t="s">
        <v>143</v>
      </c>
      <c r="B10" s="465"/>
      <c r="C10" s="465"/>
      <c r="D10" s="465"/>
      <c r="E10" s="465"/>
      <c r="F10" s="465"/>
      <c r="G10" s="466"/>
      <c r="H10" s="95" t="s">
        <v>140</v>
      </c>
      <c r="I10" s="467" t="s">
        <v>141</v>
      </c>
      <c r="J10" s="468"/>
      <c r="L10" s="93"/>
      <c r="M10" s="94"/>
      <c r="N10" s="94"/>
      <c r="O10" s="94"/>
      <c r="P10" s="94"/>
      <c r="Q10" s="94"/>
      <c r="R10" s="94"/>
      <c r="S10" s="94"/>
      <c r="T10" s="94"/>
      <c r="U10" s="94"/>
    </row>
    <row r="11" spans="1:21" ht="15.95" customHeight="1" x14ac:dyDescent="0.3">
      <c r="A11" s="464" t="s">
        <v>144</v>
      </c>
      <c r="B11" s="465"/>
      <c r="C11" s="465"/>
      <c r="D11" s="465"/>
      <c r="E11" s="465"/>
      <c r="F11" s="465"/>
      <c r="G11" s="466"/>
      <c r="H11" s="95" t="s">
        <v>145</v>
      </c>
      <c r="I11" s="467" t="s">
        <v>146</v>
      </c>
      <c r="J11" s="468"/>
      <c r="L11" s="93"/>
      <c r="M11" s="94"/>
      <c r="N11" s="94"/>
      <c r="O11" s="94"/>
      <c r="P11" s="94"/>
      <c r="Q11" s="94"/>
      <c r="R11" s="94"/>
      <c r="S11" s="94"/>
      <c r="T11" s="94"/>
      <c r="U11" s="94"/>
    </row>
    <row r="12" spans="1:21" ht="15.95" customHeight="1" x14ac:dyDescent="0.25">
      <c r="A12" s="464" t="s">
        <v>147</v>
      </c>
      <c r="B12" s="465"/>
      <c r="C12" s="465"/>
      <c r="D12" s="465"/>
      <c r="E12" s="465"/>
      <c r="F12" s="465"/>
      <c r="G12" s="466"/>
      <c r="H12" s="95" t="s">
        <v>145</v>
      </c>
      <c r="I12" s="467" t="s">
        <v>146</v>
      </c>
      <c r="J12" s="468"/>
      <c r="L12" s="93"/>
      <c r="M12" s="94"/>
      <c r="N12" s="94"/>
      <c r="O12" s="94"/>
      <c r="P12" s="94"/>
      <c r="Q12" s="94"/>
      <c r="R12" s="94"/>
      <c r="S12" s="94"/>
      <c r="T12" s="94"/>
      <c r="U12" s="94"/>
    </row>
    <row r="13" spans="1:21" ht="15.95" customHeight="1" thickBot="1" x14ac:dyDescent="0.3">
      <c r="A13" s="492" t="s">
        <v>148</v>
      </c>
      <c r="B13" s="493"/>
      <c r="C13" s="493"/>
      <c r="D13" s="493"/>
      <c r="E13" s="493"/>
      <c r="F13" s="493"/>
      <c r="G13" s="494"/>
      <c r="H13" s="96" t="s">
        <v>149</v>
      </c>
      <c r="I13" s="495" t="s">
        <v>150</v>
      </c>
      <c r="J13" s="496"/>
      <c r="L13" s="93"/>
      <c r="M13" s="94"/>
      <c r="N13" s="94"/>
      <c r="O13" s="94"/>
      <c r="P13" s="94"/>
      <c r="Q13" s="94"/>
      <c r="R13" s="94"/>
      <c r="S13" s="94"/>
      <c r="T13" s="94"/>
      <c r="U13" s="94"/>
    </row>
    <row r="14" spans="1:21" ht="12.75" customHeight="1" thickTop="1" x14ac:dyDescent="0.2">
      <c r="A14" s="497" t="s">
        <v>151</v>
      </c>
      <c r="B14" s="500">
        <v>-1</v>
      </c>
      <c r="C14" s="503" t="s">
        <v>152</v>
      </c>
      <c r="D14" s="504"/>
      <c r="E14" s="504"/>
      <c r="F14" s="504"/>
      <c r="G14" s="504"/>
      <c r="H14" s="505" t="s">
        <v>153</v>
      </c>
      <c r="I14" s="505"/>
      <c r="J14" s="506"/>
    </row>
    <row r="15" spans="1:21" ht="12.75" customHeight="1" x14ac:dyDescent="0.2">
      <c r="A15" s="498"/>
      <c r="B15" s="501"/>
      <c r="C15" s="507" t="s">
        <v>154</v>
      </c>
      <c r="D15" s="508"/>
      <c r="E15" s="508"/>
      <c r="F15" s="508"/>
      <c r="G15" s="508"/>
      <c r="H15" s="508"/>
      <c r="I15" s="509" t="s">
        <v>155</v>
      </c>
      <c r="J15" s="510"/>
    </row>
    <row r="16" spans="1:21" ht="13.5" customHeight="1" thickBot="1" x14ac:dyDescent="0.25">
      <c r="A16" s="499"/>
      <c r="B16" s="502"/>
      <c r="C16" s="511" t="s">
        <v>156</v>
      </c>
      <c r="D16" s="512"/>
      <c r="E16" s="512"/>
      <c r="F16" s="512"/>
      <c r="G16" s="512"/>
      <c r="H16" s="512"/>
      <c r="I16" s="513" t="s">
        <v>157</v>
      </c>
      <c r="J16" s="514"/>
    </row>
    <row r="17" spans="1:10" ht="13.5" customHeight="1" thickTop="1" x14ac:dyDescent="0.2">
      <c r="A17" s="522" t="s">
        <v>158</v>
      </c>
      <c r="B17" s="500">
        <v>-2</v>
      </c>
      <c r="C17" s="515" t="s">
        <v>159</v>
      </c>
      <c r="D17" s="515" t="s">
        <v>160</v>
      </c>
      <c r="E17" s="519" t="s">
        <v>161</v>
      </c>
      <c r="F17" s="515" t="s">
        <v>162</v>
      </c>
      <c r="G17" s="97"/>
      <c r="H17" s="97"/>
      <c r="I17" s="97"/>
      <c r="J17" s="98"/>
    </row>
    <row r="18" spans="1:10" ht="12.75" customHeight="1" x14ac:dyDescent="0.2">
      <c r="A18" s="523"/>
      <c r="B18" s="501"/>
      <c r="C18" s="516"/>
      <c r="D18" s="516"/>
      <c r="E18" s="520"/>
      <c r="F18" s="516"/>
      <c r="G18" s="97"/>
      <c r="H18" s="97"/>
      <c r="I18" s="97"/>
      <c r="J18" s="98"/>
    </row>
    <row r="19" spans="1:10" ht="13.5" customHeight="1" thickBot="1" x14ac:dyDescent="0.25">
      <c r="A19" s="523"/>
      <c r="B19" s="501"/>
      <c r="C19" s="518"/>
      <c r="D19" s="518"/>
      <c r="E19" s="521"/>
      <c r="F19" s="517"/>
      <c r="G19" s="97"/>
      <c r="H19" s="97"/>
      <c r="I19" s="97"/>
      <c r="J19" s="98"/>
    </row>
    <row r="20" spans="1:10" ht="17.100000000000001" customHeight="1" thickTop="1" thickBot="1" x14ac:dyDescent="0.25">
      <c r="A20" s="523"/>
      <c r="B20" s="502"/>
      <c r="C20" s="134"/>
      <c r="D20" s="134"/>
      <c r="E20" s="137" t="str">
        <f>IF(D20=0,"",C20/D20)</f>
        <v/>
      </c>
      <c r="F20" s="138" t="str">
        <f>IF(D20=0,"",IF($E$20&lt;=1.5,"Extreme",IF($E$20&lt;=1.8,"Very High",IF($E$20&lt;=2,"High",IF($E$20&lt;=2.2,"Moderate",IF($E$20&lt;=3,"Low",IF($E$20&gt;3,"Very Low")))))))</f>
        <v/>
      </c>
      <c r="G20" s="97"/>
      <c r="H20" s="97"/>
      <c r="I20" s="97"/>
      <c r="J20" s="98"/>
    </row>
    <row r="21" spans="1:10" ht="14.25" customHeight="1" thickTop="1" thickBot="1" x14ac:dyDescent="0.25">
      <c r="A21" s="523"/>
      <c r="B21" s="500">
        <v>-3</v>
      </c>
      <c r="C21" s="515" t="s">
        <v>163</v>
      </c>
      <c r="D21" s="515" t="s">
        <v>164</v>
      </c>
      <c r="E21" s="519" t="s">
        <v>165</v>
      </c>
      <c r="F21" s="515" t="s">
        <v>162</v>
      </c>
      <c r="G21" s="97"/>
      <c r="H21" s="99" t="s">
        <v>166</v>
      </c>
      <c r="I21" s="136"/>
      <c r="J21" s="98"/>
    </row>
    <row r="22" spans="1:10" ht="12.75" customHeight="1" x14ac:dyDescent="0.2">
      <c r="A22" s="523"/>
      <c r="B22" s="501"/>
      <c r="C22" s="516"/>
      <c r="D22" s="516"/>
      <c r="E22" s="520"/>
      <c r="F22" s="516"/>
      <c r="G22" s="97"/>
      <c r="H22" s="525" t="s">
        <v>167</v>
      </c>
      <c r="I22" s="526"/>
      <c r="J22" s="98"/>
    </row>
    <row r="23" spans="1:10" ht="13.5" customHeight="1" thickBot="1" x14ac:dyDescent="0.25">
      <c r="A23" s="523"/>
      <c r="B23" s="501"/>
      <c r="C23" s="518"/>
      <c r="D23" s="518"/>
      <c r="E23" s="521"/>
      <c r="F23" s="517"/>
      <c r="G23" s="97"/>
      <c r="H23" s="527" t="s">
        <v>168</v>
      </c>
      <c r="I23" s="528"/>
      <c r="J23" s="98"/>
    </row>
    <row r="24" spans="1:10" ht="17.100000000000001" customHeight="1" thickTop="1" thickBot="1" x14ac:dyDescent="0.3">
      <c r="A24" s="523"/>
      <c r="B24" s="502"/>
      <c r="C24" s="135"/>
      <c r="D24" s="135"/>
      <c r="E24" s="139" t="str">
        <f>IF(D24=0,"",C24/D24)</f>
        <v/>
      </c>
      <c r="F24" s="140" t="str">
        <f>IF(D24=0,"",IF($E$24&lt;=1.5,"Extreme",IF($E$24&lt;=1.8,"Very High",IF($E$24&lt;=2,"High",IF($E$24&lt;=2.2,"Moderate",IF($E$24&lt;=3,"Low",IF($E$24&gt;3,"Very Low")))))))</f>
        <v/>
      </c>
      <c r="G24" s="97"/>
      <c r="H24" s="529"/>
      <c r="I24" s="530"/>
      <c r="J24" s="98"/>
    </row>
    <row r="25" spans="1:10" ht="13.5" customHeight="1" thickTop="1" x14ac:dyDescent="0.2">
      <c r="A25" s="523"/>
      <c r="B25" s="500">
        <v>-4</v>
      </c>
      <c r="C25" s="515" t="s">
        <v>163</v>
      </c>
      <c r="D25" s="515" t="s">
        <v>169</v>
      </c>
      <c r="E25" s="519" t="s">
        <v>170</v>
      </c>
      <c r="F25" s="515" t="s">
        <v>162</v>
      </c>
      <c r="G25" s="97"/>
      <c r="H25" s="100"/>
      <c r="I25" s="100"/>
      <c r="J25" s="98"/>
    </row>
    <row r="26" spans="1:10" ht="12.75" customHeight="1" x14ac:dyDescent="0.2">
      <c r="A26" s="523"/>
      <c r="B26" s="501"/>
      <c r="C26" s="516"/>
      <c r="D26" s="516"/>
      <c r="E26" s="520"/>
      <c r="F26" s="516"/>
      <c r="G26" s="97"/>
      <c r="H26" s="97"/>
      <c r="I26" s="97"/>
      <c r="J26" s="98"/>
    </row>
    <row r="27" spans="1:10" ht="13.5" customHeight="1" thickBot="1" x14ac:dyDescent="0.25">
      <c r="A27" s="523"/>
      <c r="B27" s="501"/>
      <c r="C27" s="518"/>
      <c r="D27" s="518"/>
      <c r="E27" s="521"/>
      <c r="F27" s="517"/>
      <c r="G27" s="97"/>
      <c r="H27" s="97"/>
      <c r="I27" s="97"/>
      <c r="J27" s="98"/>
    </row>
    <row r="28" spans="1:10" ht="17.100000000000001" customHeight="1" thickTop="1" thickBot="1" x14ac:dyDescent="0.25">
      <c r="A28" s="524"/>
      <c r="B28" s="502"/>
      <c r="C28" s="134"/>
      <c r="D28" s="134"/>
      <c r="E28" s="139" t="str">
        <f>IF(D28=0,"",C28/D28)</f>
        <v/>
      </c>
      <c r="F28" s="140" t="str">
        <f>IF(D28=0,"",IF(E28&gt;1.2,"Extreme",IF(E28&gt;=1.01,"Very High",IF(E28&gt;=0.81,"High",IF(E28&gt;=0.61,"Moderate",IF(E28&gt;=0.41,"Low",IF(E28&lt;0.4,"Very Low")))))))</f>
        <v/>
      </c>
      <c r="G28" s="97"/>
      <c r="H28" s="97"/>
      <c r="I28" s="97"/>
      <c r="J28" s="98"/>
    </row>
    <row r="29" spans="1:10" ht="13.5" customHeight="1" thickTop="1" x14ac:dyDescent="0.2">
      <c r="A29" s="522" t="s">
        <v>171</v>
      </c>
      <c r="B29" s="500">
        <v>-5</v>
      </c>
      <c r="C29" s="515" t="s">
        <v>172</v>
      </c>
      <c r="D29" s="515" t="s">
        <v>173</v>
      </c>
      <c r="E29" s="519" t="s">
        <v>174</v>
      </c>
      <c r="F29" s="515" t="s">
        <v>162</v>
      </c>
      <c r="G29" s="97"/>
      <c r="H29" s="97"/>
      <c r="I29" s="97"/>
      <c r="J29" s="98"/>
    </row>
    <row r="30" spans="1:10" ht="12.75" customHeight="1" x14ac:dyDescent="0.2">
      <c r="A30" s="523"/>
      <c r="B30" s="501"/>
      <c r="C30" s="516"/>
      <c r="D30" s="516"/>
      <c r="E30" s="520"/>
      <c r="F30" s="516"/>
      <c r="G30" s="97"/>
      <c r="H30" s="97"/>
      <c r="I30" s="97"/>
      <c r="J30" s="98"/>
    </row>
    <row r="31" spans="1:10" ht="13.5" customHeight="1" thickBot="1" x14ac:dyDescent="0.25">
      <c r="A31" s="523"/>
      <c r="B31" s="501"/>
      <c r="C31" s="518"/>
      <c r="D31" s="518"/>
      <c r="E31" s="521"/>
      <c r="F31" s="517"/>
      <c r="G31" s="97"/>
      <c r="H31" s="97"/>
      <c r="I31" s="97"/>
      <c r="J31" s="98"/>
    </row>
    <row r="32" spans="1:10" ht="17.100000000000001" customHeight="1" thickTop="1" thickBot="1" x14ac:dyDescent="0.25">
      <c r="A32" s="523"/>
      <c r="B32" s="502"/>
      <c r="C32" s="134"/>
      <c r="D32" s="134"/>
      <c r="E32" s="137" t="str">
        <f>IF(D32=0,"",C32/D32)</f>
        <v/>
      </c>
      <c r="F32" s="140" t="str">
        <f>IF(D32=0,"",IF(E32&gt;3,"Extreme",IF(E32&gt;=2.51,"Very High",IF(E32&gt;=1.81,"High",IF(E32&gt;=1.51,"Moderate",IF(E32&gt;=1,"Low",IF(E32&lt;1,"Very Low")))))))</f>
        <v/>
      </c>
      <c r="G32" s="97"/>
      <c r="H32" s="97"/>
      <c r="I32" s="97"/>
      <c r="J32" s="98"/>
    </row>
    <row r="33" spans="1:10" ht="3.95" customHeight="1" thickTop="1" x14ac:dyDescent="0.2">
      <c r="A33" s="523"/>
      <c r="B33" s="500">
        <v>-6</v>
      </c>
      <c r="C33" s="515" t="s">
        <v>172</v>
      </c>
      <c r="D33" s="515" t="s">
        <v>175</v>
      </c>
      <c r="E33" s="515" t="s">
        <v>176</v>
      </c>
      <c r="F33" s="515" t="s">
        <v>173</v>
      </c>
      <c r="G33" s="531" t="s">
        <v>164</v>
      </c>
      <c r="H33" s="531" t="s">
        <v>177</v>
      </c>
      <c r="I33" s="531" t="s">
        <v>178</v>
      </c>
      <c r="J33" s="531" t="s">
        <v>179</v>
      </c>
    </row>
    <row r="34" spans="1:10" ht="15.95" customHeight="1" x14ac:dyDescent="0.2">
      <c r="A34" s="523"/>
      <c r="B34" s="501"/>
      <c r="C34" s="516"/>
      <c r="D34" s="516"/>
      <c r="E34" s="516"/>
      <c r="F34" s="516"/>
      <c r="G34" s="516"/>
      <c r="H34" s="516"/>
      <c r="I34" s="516"/>
      <c r="J34" s="516"/>
    </row>
    <row r="35" spans="1:10" ht="15.95" customHeight="1" x14ac:dyDescent="0.2">
      <c r="A35" s="523"/>
      <c r="B35" s="501"/>
      <c r="C35" s="516"/>
      <c r="D35" s="516"/>
      <c r="E35" s="516"/>
      <c r="F35" s="516"/>
      <c r="G35" s="516"/>
      <c r="H35" s="516"/>
      <c r="I35" s="516"/>
      <c r="J35" s="516"/>
    </row>
    <row r="36" spans="1:10" ht="15.95" customHeight="1" thickBot="1" x14ac:dyDescent="0.25">
      <c r="A36" s="523"/>
      <c r="B36" s="501"/>
      <c r="C36" s="518"/>
      <c r="D36" s="518"/>
      <c r="E36" s="518"/>
      <c r="F36" s="518"/>
      <c r="G36" s="518"/>
      <c r="H36" s="518"/>
      <c r="I36" s="518"/>
      <c r="J36" s="517"/>
    </row>
    <row r="37" spans="1:10" ht="17.100000000000001" customHeight="1" thickTop="1" thickBot="1" x14ac:dyDescent="0.25">
      <c r="A37" s="524"/>
      <c r="B37" s="502"/>
      <c r="C37" s="134"/>
      <c r="D37" s="134"/>
      <c r="E37" s="134"/>
      <c r="F37" s="134"/>
      <c r="G37" s="134"/>
      <c r="H37" s="134"/>
      <c r="I37" s="137" t="str">
        <f>IF(H37=0,"",E37/H37)</f>
        <v/>
      </c>
      <c r="J37" s="140" t="str">
        <f>IF(H37=0,"",IF(I37&gt;1.6,"Extreme",IF(I37&gt;=1.2,"Very High",IF(I37&gt;=1.15,"High",IF(I37&gt;=1.06,"Moderate",IF(I37&gt;=0.8,"Low",IF(I37&lt;0.8,"Very Low")))))))</f>
        <v/>
      </c>
    </row>
    <row r="38" spans="1:10" ht="13.5" customHeight="1" thickTop="1" x14ac:dyDescent="0.2">
      <c r="A38" s="522" t="s">
        <v>180</v>
      </c>
      <c r="B38" s="500">
        <v>-7</v>
      </c>
      <c r="C38" s="532" t="s">
        <v>181</v>
      </c>
      <c r="D38" s="533"/>
      <c r="E38" s="515" t="s">
        <v>162</v>
      </c>
      <c r="F38" s="101"/>
      <c r="G38" s="97"/>
      <c r="H38" s="97"/>
      <c r="I38" s="97"/>
      <c r="J38" s="98"/>
    </row>
    <row r="39" spans="1:10" ht="12.75" customHeight="1" x14ac:dyDescent="0.2">
      <c r="A39" s="523"/>
      <c r="B39" s="501"/>
      <c r="C39" s="534"/>
      <c r="D39" s="535"/>
      <c r="E39" s="516"/>
      <c r="F39" s="101"/>
      <c r="G39" s="97"/>
      <c r="H39" s="97"/>
      <c r="I39" s="97"/>
      <c r="J39" s="98"/>
    </row>
    <row r="40" spans="1:10" ht="13.5" customHeight="1" thickBot="1" x14ac:dyDescent="0.25">
      <c r="A40" s="523"/>
      <c r="B40" s="501"/>
      <c r="C40" s="536"/>
      <c r="D40" s="537"/>
      <c r="E40" s="517"/>
      <c r="F40" s="101"/>
      <c r="G40" s="97"/>
      <c r="H40" s="97"/>
      <c r="I40" s="97"/>
      <c r="J40" s="98"/>
    </row>
    <row r="41" spans="1:10" ht="17.100000000000001" customHeight="1" thickTop="1" thickBot="1" x14ac:dyDescent="0.25">
      <c r="A41" s="524"/>
      <c r="B41" s="502"/>
      <c r="C41" s="538"/>
      <c r="D41" s="539"/>
      <c r="E41" s="140" t="str">
        <f>IF(C41=0,"",IF(C41&gt;2.4,"Extreme",IF(C41&gt;=2.01,"Very High",IF(C41&gt;=1.61,"High",IF(C41&gt;=1.01,"Moderate",IF(C41&gt;=0.5,"Low",IF(C41&lt;0.5,"Very Low")))))))</f>
        <v/>
      </c>
      <c r="F41" s="102"/>
      <c r="G41" s="97"/>
      <c r="H41" s="97"/>
      <c r="I41" s="97"/>
      <c r="J41" s="98"/>
    </row>
    <row r="42" spans="1:10" ht="6.75" customHeight="1" thickTop="1" thickBot="1" x14ac:dyDescent="0.25">
      <c r="A42" s="103"/>
      <c r="B42" s="104"/>
      <c r="C42" s="105"/>
      <c r="D42" s="105"/>
      <c r="E42" s="105"/>
      <c r="F42" s="106"/>
      <c r="G42" s="97"/>
      <c r="H42" s="97"/>
      <c r="I42" s="97"/>
      <c r="J42" s="98"/>
    </row>
    <row r="43" spans="1:10" ht="15.75" thickTop="1" x14ac:dyDescent="0.25">
      <c r="A43" s="553" t="s">
        <v>182</v>
      </c>
      <c r="B43" s="554"/>
      <c r="C43" s="554"/>
      <c r="D43" s="554"/>
      <c r="E43" s="554"/>
      <c r="F43" s="554"/>
      <c r="G43" s="554"/>
      <c r="H43" s="554"/>
      <c r="I43" s="554"/>
      <c r="J43" s="555"/>
    </row>
    <row r="44" spans="1:10" ht="12.75" customHeight="1" x14ac:dyDescent="0.2">
      <c r="A44" s="556" t="s">
        <v>183</v>
      </c>
      <c r="B44" s="557"/>
      <c r="C44" s="558"/>
      <c r="D44" s="562" t="s">
        <v>184</v>
      </c>
      <c r="E44" s="563"/>
      <c r="F44" s="563"/>
      <c r="G44" s="563"/>
      <c r="H44" s="563"/>
      <c r="I44" s="563"/>
      <c r="J44" s="564"/>
    </row>
    <row r="45" spans="1:10" x14ac:dyDescent="0.2">
      <c r="A45" s="559"/>
      <c r="B45" s="560"/>
      <c r="C45" s="561"/>
      <c r="D45" s="107">
        <v>-1</v>
      </c>
      <c r="E45" s="108">
        <v>-2</v>
      </c>
      <c r="F45" s="108">
        <v>-3</v>
      </c>
      <c r="G45" s="108">
        <v>-4</v>
      </c>
      <c r="H45" s="108">
        <v>-5</v>
      </c>
      <c r="I45" s="108">
        <v>-6</v>
      </c>
      <c r="J45" s="108">
        <v>-7</v>
      </c>
    </row>
    <row r="46" spans="1:10" ht="15" customHeight="1" x14ac:dyDescent="0.2">
      <c r="A46" s="565" t="s">
        <v>37</v>
      </c>
      <c r="B46" s="566"/>
      <c r="C46" s="567"/>
      <c r="D46" s="109" t="s">
        <v>185</v>
      </c>
      <c r="E46" s="110" t="s">
        <v>186</v>
      </c>
      <c r="F46" s="110" t="s">
        <v>187</v>
      </c>
      <c r="G46" s="110" t="s">
        <v>188</v>
      </c>
      <c r="H46" s="110" t="s">
        <v>189</v>
      </c>
      <c r="I46" s="110" t="s">
        <v>190</v>
      </c>
      <c r="J46" s="111" t="s">
        <v>191</v>
      </c>
    </row>
    <row r="47" spans="1:10" ht="15" customHeight="1" x14ac:dyDescent="0.2">
      <c r="A47" s="542" t="s">
        <v>38</v>
      </c>
      <c r="B47" s="543"/>
      <c r="C47" s="544"/>
      <c r="D47" s="112" t="s">
        <v>185</v>
      </c>
      <c r="E47" s="113" t="s">
        <v>192</v>
      </c>
      <c r="F47" s="113" t="s">
        <v>193</v>
      </c>
      <c r="G47" s="113" t="s">
        <v>194</v>
      </c>
      <c r="H47" s="113" t="s">
        <v>195</v>
      </c>
      <c r="I47" s="113" t="s">
        <v>196</v>
      </c>
      <c r="J47" s="114" t="s">
        <v>197</v>
      </c>
    </row>
    <row r="48" spans="1:10" ht="15" customHeight="1" x14ac:dyDescent="0.2">
      <c r="A48" s="542" t="s">
        <v>39</v>
      </c>
      <c r="B48" s="543"/>
      <c r="C48" s="544"/>
      <c r="D48" s="112" t="s">
        <v>185</v>
      </c>
      <c r="E48" s="113" t="s">
        <v>198</v>
      </c>
      <c r="F48" s="113" t="s">
        <v>194</v>
      </c>
      <c r="G48" s="113" t="s">
        <v>199</v>
      </c>
      <c r="H48" s="113" t="s">
        <v>200</v>
      </c>
      <c r="I48" s="113" t="s">
        <v>201</v>
      </c>
      <c r="J48" s="114" t="s">
        <v>202</v>
      </c>
    </row>
    <row r="49" spans="1:10" ht="15" customHeight="1" x14ac:dyDescent="0.2">
      <c r="A49" s="542" t="s">
        <v>40</v>
      </c>
      <c r="B49" s="543"/>
      <c r="C49" s="544"/>
      <c r="D49" s="115" t="s">
        <v>203</v>
      </c>
      <c r="E49" s="113" t="s">
        <v>204</v>
      </c>
      <c r="F49" s="113" t="s">
        <v>199</v>
      </c>
      <c r="G49" s="113" t="s">
        <v>205</v>
      </c>
      <c r="H49" s="113" t="s">
        <v>206</v>
      </c>
      <c r="I49" s="113" t="s">
        <v>207</v>
      </c>
      <c r="J49" s="114" t="s">
        <v>208</v>
      </c>
    </row>
    <row r="50" spans="1:10" ht="15" customHeight="1" x14ac:dyDescent="0.2">
      <c r="A50" s="542" t="s">
        <v>41</v>
      </c>
      <c r="B50" s="543"/>
      <c r="C50" s="544"/>
      <c r="D50" s="116">
        <v>-1</v>
      </c>
      <c r="E50" s="113" t="s">
        <v>209</v>
      </c>
      <c r="F50" s="113" t="s">
        <v>205</v>
      </c>
      <c r="G50" s="113" t="s">
        <v>210</v>
      </c>
      <c r="H50" s="113" t="s">
        <v>211</v>
      </c>
      <c r="I50" s="113" t="s">
        <v>212</v>
      </c>
      <c r="J50" s="114" t="s">
        <v>213</v>
      </c>
    </row>
    <row r="51" spans="1:10" ht="15" customHeight="1" x14ac:dyDescent="0.2">
      <c r="A51" s="545" t="s">
        <v>42</v>
      </c>
      <c r="B51" s="546"/>
      <c r="C51" s="547"/>
      <c r="D51" s="117" t="s">
        <v>214</v>
      </c>
      <c r="E51" s="118" t="s">
        <v>215</v>
      </c>
      <c r="F51" s="118" t="s">
        <v>216</v>
      </c>
      <c r="G51" s="118" t="s">
        <v>217</v>
      </c>
      <c r="H51" s="118" t="s">
        <v>186</v>
      </c>
      <c r="I51" s="118" t="s">
        <v>218</v>
      </c>
      <c r="J51" s="119" t="s">
        <v>219</v>
      </c>
    </row>
    <row r="52" spans="1:10" ht="24.75" customHeight="1" thickBot="1" x14ac:dyDescent="0.25">
      <c r="A52" s="120"/>
      <c r="B52" s="120"/>
      <c r="C52" s="120"/>
      <c r="D52" s="548" t="s">
        <v>220</v>
      </c>
      <c r="E52" s="549"/>
      <c r="F52" s="549"/>
      <c r="G52" s="549"/>
      <c r="H52" s="550"/>
      <c r="I52" s="551" t="str">
        <f>IF(ISNUMBER(C20),F20,IF(ISNUMBER(C24),F24,IF(ISNUMBER(I21),H24,IF(ISNUMBER(C28),F28,IF(ISNUMBER(C32),F32,IF(ISNUMBER(C37),J37,IF(ISNUMBER(C41),E41," ")))))))</f>
        <v xml:space="preserve"> </v>
      </c>
      <c r="J52" s="552"/>
    </row>
    <row r="53" spans="1:10" x14ac:dyDescent="0.2">
      <c r="A53" s="121"/>
      <c r="B53" s="121"/>
      <c r="C53" s="121"/>
      <c r="D53" s="121"/>
      <c r="E53" s="121"/>
      <c r="F53" s="121"/>
      <c r="G53" s="121"/>
      <c r="H53" s="121"/>
      <c r="I53" s="121"/>
      <c r="J53" s="121"/>
    </row>
    <row r="54" spans="1:10" x14ac:dyDescent="0.2">
      <c r="A54" s="121"/>
      <c r="B54" s="121"/>
      <c r="C54" s="121"/>
      <c r="D54" s="121"/>
      <c r="E54" s="121"/>
      <c r="F54" s="121"/>
      <c r="G54" s="121"/>
      <c r="H54" s="121"/>
      <c r="I54" s="121"/>
      <c r="J54" s="121"/>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55"/>
  <sheetViews>
    <sheetView workbookViewId="0">
      <selection sqref="A1:BH1"/>
    </sheetView>
  </sheetViews>
  <sheetFormatPr defaultColWidth="2.7109375" defaultRowHeight="12.75" customHeight="1" x14ac:dyDescent="0.25"/>
  <cols>
    <col min="1" max="5" width="2.7109375" style="18" customWidth="1"/>
    <col min="6" max="11" width="2.7109375" style="19" customWidth="1"/>
    <col min="12" max="28" width="2.7109375" style="18" customWidth="1"/>
    <col min="29" max="30" width="2.7109375" style="19" customWidth="1"/>
    <col min="31" max="33" width="2.7109375" style="18" customWidth="1"/>
    <col min="34" max="34" width="2.85546875" style="18" customWidth="1"/>
    <col min="35" max="40" width="2.7109375" style="18" customWidth="1"/>
    <col min="41" max="41" width="3.140625" style="19" customWidth="1"/>
    <col min="42" max="42" width="3.28515625" style="19" customWidth="1"/>
    <col min="43" max="44" width="2.7109375" style="19" customWidth="1"/>
    <col min="45" max="61" width="2.7109375" style="18" customWidth="1"/>
    <col min="62" max="62" width="2.7109375" style="20" customWidth="1"/>
    <col min="63" max="256" width="2.7109375" style="18"/>
    <col min="257" max="289" width="2.7109375" style="18" customWidth="1"/>
    <col min="290" max="290" width="2.85546875" style="18" customWidth="1"/>
    <col min="291" max="296" width="2.7109375" style="18" customWidth="1"/>
    <col min="297" max="297" width="3.140625" style="18" customWidth="1"/>
    <col min="298" max="298" width="3.28515625" style="18" customWidth="1"/>
    <col min="299" max="318" width="2.7109375" style="18" customWidth="1"/>
    <col min="319" max="512" width="2.7109375" style="18"/>
    <col min="513" max="545" width="2.7109375" style="18" customWidth="1"/>
    <col min="546" max="546" width="2.85546875" style="18" customWidth="1"/>
    <col min="547" max="552" width="2.7109375" style="18" customWidth="1"/>
    <col min="553" max="553" width="3.140625" style="18" customWidth="1"/>
    <col min="554" max="554" width="3.28515625" style="18" customWidth="1"/>
    <col min="555" max="574" width="2.7109375" style="18" customWidth="1"/>
    <col min="575" max="768" width="2.7109375" style="18"/>
    <col min="769" max="801" width="2.7109375" style="18" customWidth="1"/>
    <col min="802" max="802" width="2.85546875" style="18" customWidth="1"/>
    <col min="803" max="808" width="2.7109375" style="18" customWidth="1"/>
    <col min="809" max="809" width="3.140625" style="18" customWidth="1"/>
    <col min="810" max="810" width="3.28515625" style="18" customWidth="1"/>
    <col min="811" max="830" width="2.7109375" style="18" customWidth="1"/>
    <col min="831" max="1024" width="2.7109375" style="18"/>
    <col min="1025" max="1057" width="2.7109375" style="18" customWidth="1"/>
    <col min="1058" max="1058" width="2.85546875" style="18" customWidth="1"/>
    <col min="1059" max="1064" width="2.7109375" style="18" customWidth="1"/>
    <col min="1065" max="1065" width="3.140625" style="18" customWidth="1"/>
    <col min="1066" max="1066" width="3.28515625" style="18" customWidth="1"/>
    <col min="1067" max="1086" width="2.7109375" style="18" customWidth="1"/>
    <col min="1087" max="1280" width="2.7109375" style="18"/>
    <col min="1281" max="1313" width="2.7109375" style="18" customWidth="1"/>
    <col min="1314" max="1314" width="2.85546875" style="18" customWidth="1"/>
    <col min="1315" max="1320" width="2.7109375" style="18" customWidth="1"/>
    <col min="1321" max="1321" width="3.140625" style="18" customWidth="1"/>
    <col min="1322" max="1322" width="3.28515625" style="18" customWidth="1"/>
    <col min="1323" max="1342" width="2.7109375" style="18" customWidth="1"/>
    <col min="1343" max="1536" width="2.7109375" style="18"/>
    <col min="1537" max="1569" width="2.7109375" style="18" customWidth="1"/>
    <col min="1570" max="1570" width="2.85546875" style="18" customWidth="1"/>
    <col min="1571" max="1576" width="2.7109375" style="18" customWidth="1"/>
    <col min="1577" max="1577" width="3.140625" style="18" customWidth="1"/>
    <col min="1578" max="1578" width="3.28515625" style="18" customWidth="1"/>
    <col min="1579" max="1598" width="2.7109375" style="18" customWidth="1"/>
    <col min="1599" max="1792" width="2.7109375" style="18"/>
    <col min="1793" max="1825" width="2.7109375" style="18" customWidth="1"/>
    <col min="1826" max="1826" width="2.85546875" style="18" customWidth="1"/>
    <col min="1827" max="1832" width="2.7109375" style="18" customWidth="1"/>
    <col min="1833" max="1833" width="3.140625" style="18" customWidth="1"/>
    <col min="1834" max="1834" width="3.28515625" style="18" customWidth="1"/>
    <col min="1835" max="1854" width="2.7109375" style="18" customWidth="1"/>
    <col min="1855" max="2048" width="2.7109375" style="18"/>
    <col min="2049" max="2081" width="2.7109375" style="18" customWidth="1"/>
    <col min="2082" max="2082" width="2.85546875" style="18" customWidth="1"/>
    <col min="2083" max="2088" width="2.7109375" style="18" customWidth="1"/>
    <col min="2089" max="2089" width="3.140625" style="18" customWidth="1"/>
    <col min="2090" max="2090" width="3.28515625" style="18" customWidth="1"/>
    <col min="2091" max="2110" width="2.7109375" style="18" customWidth="1"/>
    <col min="2111" max="2304" width="2.7109375" style="18"/>
    <col min="2305" max="2337" width="2.7109375" style="18" customWidth="1"/>
    <col min="2338" max="2338" width="2.85546875" style="18" customWidth="1"/>
    <col min="2339" max="2344" width="2.7109375" style="18" customWidth="1"/>
    <col min="2345" max="2345" width="3.140625" style="18" customWidth="1"/>
    <col min="2346" max="2346" width="3.28515625" style="18" customWidth="1"/>
    <col min="2347" max="2366" width="2.7109375" style="18" customWidth="1"/>
    <col min="2367" max="2560" width="2.7109375" style="18"/>
    <col min="2561" max="2593" width="2.7109375" style="18" customWidth="1"/>
    <col min="2594" max="2594" width="2.85546875" style="18" customWidth="1"/>
    <col min="2595" max="2600" width="2.7109375" style="18" customWidth="1"/>
    <col min="2601" max="2601" width="3.140625" style="18" customWidth="1"/>
    <col min="2602" max="2602" width="3.28515625" style="18" customWidth="1"/>
    <col min="2603" max="2622" width="2.7109375" style="18" customWidth="1"/>
    <col min="2623" max="2816" width="2.7109375" style="18"/>
    <col min="2817" max="2849" width="2.7109375" style="18" customWidth="1"/>
    <col min="2850" max="2850" width="2.85546875" style="18" customWidth="1"/>
    <col min="2851" max="2856" width="2.7109375" style="18" customWidth="1"/>
    <col min="2857" max="2857" width="3.140625" style="18" customWidth="1"/>
    <col min="2858" max="2858" width="3.28515625" style="18" customWidth="1"/>
    <col min="2859" max="2878" width="2.7109375" style="18" customWidth="1"/>
    <col min="2879" max="3072" width="2.7109375" style="18"/>
    <col min="3073" max="3105" width="2.7109375" style="18" customWidth="1"/>
    <col min="3106" max="3106" width="2.85546875" style="18" customWidth="1"/>
    <col min="3107" max="3112" width="2.7109375" style="18" customWidth="1"/>
    <col min="3113" max="3113" width="3.140625" style="18" customWidth="1"/>
    <col min="3114" max="3114" width="3.28515625" style="18" customWidth="1"/>
    <col min="3115" max="3134" width="2.7109375" style="18" customWidth="1"/>
    <col min="3135" max="3328" width="2.7109375" style="18"/>
    <col min="3329" max="3361" width="2.7109375" style="18" customWidth="1"/>
    <col min="3362" max="3362" width="2.85546875" style="18" customWidth="1"/>
    <col min="3363" max="3368" width="2.7109375" style="18" customWidth="1"/>
    <col min="3369" max="3369" width="3.140625" style="18" customWidth="1"/>
    <col min="3370" max="3370" width="3.28515625" style="18" customWidth="1"/>
    <col min="3371" max="3390" width="2.7109375" style="18" customWidth="1"/>
    <col min="3391" max="3584" width="2.7109375" style="18"/>
    <col min="3585" max="3617" width="2.7109375" style="18" customWidth="1"/>
    <col min="3618" max="3618" width="2.85546875" style="18" customWidth="1"/>
    <col min="3619" max="3624" width="2.7109375" style="18" customWidth="1"/>
    <col min="3625" max="3625" width="3.140625" style="18" customWidth="1"/>
    <col min="3626" max="3626" width="3.28515625" style="18" customWidth="1"/>
    <col min="3627" max="3646" width="2.7109375" style="18" customWidth="1"/>
    <col min="3647" max="3840" width="2.7109375" style="18"/>
    <col min="3841" max="3873" width="2.7109375" style="18" customWidth="1"/>
    <col min="3874" max="3874" width="2.85546875" style="18" customWidth="1"/>
    <col min="3875" max="3880" width="2.7109375" style="18" customWidth="1"/>
    <col min="3881" max="3881" width="3.140625" style="18" customWidth="1"/>
    <col min="3882" max="3882" width="3.28515625" style="18" customWidth="1"/>
    <col min="3883" max="3902" width="2.7109375" style="18" customWidth="1"/>
    <col min="3903" max="4096" width="2.7109375" style="18"/>
    <col min="4097" max="4129" width="2.7109375" style="18" customWidth="1"/>
    <col min="4130" max="4130" width="2.85546875" style="18" customWidth="1"/>
    <col min="4131" max="4136" width="2.7109375" style="18" customWidth="1"/>
    <col min="4137" max="4137" width="3.140625" style="18" customWidth="1"/>
    <col min="4138" max="4138" width="3.28515625" style="18" customWidth="1"/>
    <col min="4139" max="4158" width="2.7109375" style="18" customWidth="1"/>
    <col min="4159" max="4352" width="2.7109375" style="18"/>
    <col min="4353" max="4385" width="2.7109375" style="18" customWidth="1"/>
    <col min="4386" max="4386" width="2.85546875" style="18" customWidth="1"/>
    <col min="4387" max="4392" width="2.7109375" style="18" customWidth="1"/>
    <col min="4393" max="4393" width="3.140625" style="18" customWidth="1"/>
    <col min="4394" max="4394" width="3.28515625" style="18" customWidth="1"/>
    <col min="4395" max="4414" width="2.7109375" style="18" customWidth="1"/>
    <col min="4415" max="4608" width="2.7109375" style="18"/>
    <col min="4609" max="4641" width="2.7109375" style="18" customWidth="1"/>
    <col min="4642" max="4642" width="2.85546875" style="18" customWidth="1"/>
    <col min="4643" max="4648" width="2.7109375" style="18" customWidth="1"/>
    <col min="4649" max="4649" width="3.140625" style="18" customWidth="1"/>
    <col min="4650" max="4650" width="3.28515625" style="18" customWidth="1"/>
    <col min="4651" max="4670" width="2.7109375" style="18" customWidth="1"/>
    <col min="4671" max="4864" width="2.7109375" style="18"/>
    <col min="4865" max="4897" width="2.7109375" style="18" customWidth="1"/>
    <col min="4898" max="4898" width="2.85546875" style="18" customWidth="1"/>
    <col min="4899" max="4904" width="2.7109375" style="18" customWidth="1"/>
    <col min="4905" max="4905" width="3.140625" style="18" customWidth="1"/>
    <col min="4906" max="4906" width="3.28515625" style="18" customWidth="1"/>
    <col min="4907" max="4926" width="2.7109375" style="18" customWidth="1"/>
    <col min="4927" max="5120" width="2.7109375" style="18"/>
    <col min="5121" max="5153" width="2.7109375" style="18" customWidth="1"/>
    <col min="5154" max="5154" width="2.85546875" style="18" customWidth="1"/>
    <col min="5155" max="5160" width="2.7109375" style="18" customWidth="1"/>
    <col min="5161" max="5161" width="3.140625" style="18" customWidth="1"/>
    <col min="5162" max="5162" width="3.28515625" style="18" customWidth="1"/>
    <col min="5163" max="5182" width="2.7109375" style="18" customWidth="1"/>
    <col min="5183" max="5376" width="2.7109375" style="18"/>
    <col min="5377" max="5409" width="2.7109375" style="18" customWidth="1"/>
    <col min="5410" max="5410" width="2.85546875" style="18" customWidth="1"/>
    <col min="5411" max="5416" width="2.7109375" style="18" customWidth="1"/>
    <col min="5417" max="5417" width="3.140625" style="18" customWidth="1"/>
    <col min="5418" max="5418" width="3.28515625" style="18" customWidth="1"/>
    <col min="5419" max="5438" width="2.7109375" style="18" customWidth="1"/>
    <col min="5439" max="5632" width="2.7109375" style="18"/>
    <col min="5633" max="5665" width="2.7109375" style="18" customWidth="1"/>
    <col min="5666" max="5666" width="2.85546875" style="18" customWidth="1"/>
    <col min="5667" max="5672" width="2.7109375" style="18" customWidth="1"/>
    <col min="5673" max="5673" width="3.140625" style="18" customWidth="1"/>
    <col min="5674" max="5674" width="3.28515625" style="18" customWidth="1"/>
    <col min="5675" max="5694" width="2.7109375" style="18" customWidth="1"/>
    <col min="5695" max="5888" width="2.7109375" style="18"/>
    <col min="5889" max="5921" width="2.7109375" style="18" customWidth="1"/>
    <col min="5922" max="5922" width="2.85546875" style="18" customWidth="1"/>
    <col min="5923" max="5928" width="2.7109375" style="18" customWidth="1"/>
    <col min="5929" max="5929" width="3.140625" style="18" customWidth="1"/>
    <col min="5930" max="5930" width="3.28515625" style="18" customWidth="1"/>
    <col min="5931" max="5950" width="2.7109375" style="18" customWidth="1"/>
    <col min="5951" max="6144" width="2.7109375" style="18"/>
    <col min="6145" max="6177" width="2.7109375" style="18" customWidth="1"/>
    <col min="6178" max="6178" width="2.85546875" style="18" customWidth="1"/>
    <col min="6179" max="6184" width="2.7109375" style="18" customWidth="1"/>
    <col min="6185" max="6185" width="3.140625" style="18" customWidth="1"/>
    <col min="6186" max="6186" width="3.28515625" style="18" customWidth="1"/>
    <col min="6187" max="6206" width="2.7109375" style="18" customWidth="1"/>
    <col min="6207" max="6400" width="2.7109375" style="18"/>
    <col min="6401" max="6433" width="2.7109375" style="18" customWidth="1"/>
    <col min="6434" max="6434" width="2.85546875" style="18" customWidth="1"/>
    <col min="6435" max="6440" width="2.7109375" style="18" customWidth="1"/>
    <col min="6441" max="6441" width="3.140625" style="18" customWidth="1"/>
    <col min="6442" max="6442" width="3.28515625" style="18" customWidth="1"/>
    <col min="6443" max="6462" width="2.7109375" style="18" customWidth="1"/>
    <col min="6463" max="6656" width="2.7109375" style="18"/>
    <col min="6657" max="6689" width="2.7109375" style="18" customWidth="1"/>
    <col min="6690" max="6690" width="2.85546875" style="18" customWidth="1"/>
    <col min="6691" max="6696" width="2.7109375" style="18" customWidth="1"/>
    <col min="6697" max="6697" width="3.140625" style="18" customWidth="1"/>
    <col min="6698" max="6698" width="3.28515625" style="18" customWidth="1"/>
    <col min="6699" max="6718" width="2.7109375" style="18" customWidth="1"/>
    <col min="6719" max="6912" width="2.7109375" style="18"/>
    <col min="6913" max="6945" width="2.7109375" style="18" customWidth="1"/>
    <col min="6946" max="6946" width="2.85546875" style="18" customWidth="1"/>
    <col min="6947" max="6952" width="2.7109375" style="18" customWidth="1"/>
    <col min="6953" max="6953" width="3.140625" style="18" customWidth="1"/>
    <col min="6954" max="6954" width="3.28515625" style="18" customWidth="1"/>
    <col min="6955" max="6974" width="2.7109375" style="18" customWidth="1"/>
    <col min="6975" max="7168" width="2.7109375" style="18"/>
    <col min="7169" max="7201" width="2.7109375" style="18" customWidth="1"/>
    <col min="7202" max="7202" width="2.85546875" style="18" customWidth="1"/>
    <col min="7203" max="7208" width="2.7109375" style="18" customWidth="1"/>
    <col min="7209" max="7209" width="3.140625" style="18" customWidth="1"/>
    <col min="7210" max="7210" width="3.28515625" style="18" customWidth="1"/>
    <col min="7211" max="7230" width="2.7109375" style="18" customWidth="1"/>
    <col min="7231" max="7424" width="2.7109375" style="18"/>
    <col min="7425" max="7457" width="2.7109375" style="18" customWidth="1"/>
    <col min="7458" max="7458" width="2.85546875" style="18" customWidth="1"/>
    <col min="7459" max="7464" width="2.7109375" style="18" customWidth="1"/>
    <col min="7465" max="7465" width="3.140625" style="18" customWidth="1"/>
    <col min="7466" max="7466" width="3.28515625" style="18" customWidth="1"/>
    <col min="7467" max="7486" width="2.7109375" style="18" customWidth="1"/>
    <col min="7487" max="7680" width="2.7109375" style="18"/>
    <col min="7681" max="7713" width="2.7109375" style="18" customWidth="1"/>
    <col min="7714" max="7714" width="2.85546875" style="18" customWidth="1"/>
    <col min="7715" max="7720" width="2.7109375" style="18" customWidth="1"/>
    <col min="7721" max="7721" width="3.140625" style="18" customWidth="1"/>
    <col min="7722" max="7722" width="3.28515625" style="18" customWidth="1"/>
    <col min="7723" max="7742" width="2.7109375" style="18" customWidth="1"/>
    <col min="7743" max="7936" width="2.7109375" style="18"/>
    <col min="7937" max="7969" width="2.7109375" style="18" customWidth="1"/>
    <col min="7970" max="7970" width="2.85546875" style="18" customWidth="1"/>
    <col min="7971" max="7976" width="2.7109375" style="18" customWidth="1"/>
    <col min="7977" max="7977" width="3.140625" style="18" customWidth="1"/>
    <col min="7978" max="7978" width="3.28515625" style="18" customWidth="1"/>
    <col min="7979" max="7998" width="2.7109375" style="18" customWidth="1"/>
    <col min="7999" max="8192" width="2.7109375" style="18"/>
    <col min="8193" max="8225" width="2.7109375" style="18" customWidth="1"/>
    <col min="8226" max="8226" width="2.85546875" style="18" customWidth="1"/>
    <col min="8227" max="8232" width="2.7109375" style="18" customWidth="1"/>
    <col min="8233" max="8233" width="3.140625" style="18" customWidth="1"/>
    <col min="8234" max="8234" width="3.28515625" style="18" customWidth="1"/>
    <col min="8235" max="8254" width="2.7109375" style="18" customWidth="1"/>
    <col min="8255" max="8448" width="2.7109375" style="18"/>
    <col min="8449" max="8481" width="2.7109375" style="18" customWidth="1"/>
    <col min="8482" max="8482" width="2.85546875" style="18" customWidth="1"/>
    <col min="8483" max="8488" width="2.7109375" style="18" customWidth="1"/>
    <col min="8489" max="8489" width="3.140625" style="18" customWidth="1"/>
    <col min="8490" max="8490" width="3.28515625" style="18" customWidth="1"/>
    <col min="8491" max="8510" width="2.7109375" style="18" customWidth="1"/>
    <col min="8511" max="8704" width="2.7109375" style="18"/>
    <col min="8705" max="8737" width="2.7109375" style="18" customWidth="1"/>
    <col min="8738" max="8738" width="2.85546875" style="18" customWidth="1"/>
    <col min="8739" max="8744" width="2.7109375" style="18" customWidth="1"/>
    <col min="8745" max="8745" width="3.140625" style="18" customWidth="1"/>
    <col min="8746" max="8746" width="3.28515625" style="18" customWidth="1"/>
    <col min="8747" max="8766" width="2.7109375" style="18" customWidth="1"/>
    <col min="8767" max="8960" width="2.7109375" style="18"/>
    <col min="8961" max="8993" width="2.7109375" style="18" customWidth="1"/>
    <col min="8994" max="8994" width="2.85546875" style="18" customWidth="1"/>
    <col min="8995" max="9000" width="2.7109375" style="18" customWidth="1"/>
    <col min="9001" max="9001" width="3.140625" style="18" customWidth="1"/>
    <col min="9002" max="9002" width="3.28515625" style="18" customWidth="1"/>
    <col min="9003" max="9022" width="2.7109375" style="18" customWidth="1"/>
    <col min="9023" max="9216" width="2.7109375" style="18"/>
    <col min="9217" max="9249" width="2.7109375" style="18" customWidth="1"/>
    <col min="9250" max="9250" width="2.85546875" style="18" customWidth="1"/>
    <col min="9251" max="9256" width="2.7109375" style="18" customWidth="1"/>
    <col min="9257" max="9257" width="3.140625" style="18" customWidth="1"/>
    <col min="9258" max="9258" width="3.28515625" style="18" customWidth="1"/>
    <col min="9259" max="9278" width="2.7109375" style="18" customWidth="1"/>
    <col min="9279" max="9472" width="2.7109375" style="18"/>
    <col min="9473" max="9505" width="2.7109375" style="18" customWidth="1"/>
    <col min="9506" max="9506" width="2.85546875" style="18" customWidth="1"/>
    <col min="9507" max="9512" width="2.7109375" style="18" customWidth="1"/>
    <col min="9513" max="9513" width="3.140625" style="18" customWidth="1"/>
    <col min="9514" max="9514" width="3.28515625" style="18" customWidth="1"/>
    <col min="9515" max="9534" width="2.7109375" style="18" customWidth="1"/>
    <col min="9535" max="9728" width="2.7109375" style="18"/>
    <col min="9729" max="9761" width="2.7109375" style="18" customWidth="1"/>
    <col min="9762" max="9762" width="2.85546875" style="18" customWidth="1"/>
    <col min="9763" max="9768" width="2.7109375" style="18" customWidth="1"/>
    <col min="9769" max="9769" width="3.140625" style="18" customWidth="1"/>
    <col min="9770" max="9770" width="3.28515625" style="18" customWidth="1"/>
    <col min="9771" max="9790" width="2.7109375" style="18" customWidth="1"/>
    <col min="9791" max="9984" width="2.7109375" style="18"/>
    <col min="9985" max="10017" width="2.7109375" style="18" customWidth="1"/>
    <col min="10018" max="10018" width="2.85546875" style="18" customWidth="1"/>
    <col min="10019" max="10024" width="2.7109375" style="18" customWidth="1"/>
    <col min="10025" max="10025" width="3.140625" style="18" customWidth="1"/>
    <col min="10026" max="10026" width="3.28515625" style="18" customWidth="1"/>
    <col min="10027" max="10046" width="2.7109375" style="18" customWidth="1"/>
    <col min="10047" max="10240" width="2.7109375" style="18"/>
    <col min="10241" max="10273" width="2.7109375" style="18" customWidth="1"/>
    <col min="10274" max="10274" width="2.85546875" style="18" customWidth="1"/>
    <col min="10275" max="10280" width="2.7109375" style="18" customWidth="1"/>
    <col min="10281" max="10281" width="3.140625" style="18" customWidth="1"/>
    <col min="10282" max="10282" width="3.28515625" style="18" customWidth="1"/>
    <col min="10283" max="10302" width="2.7109375" style="18" customWidth="1"/>
    <col min="10303" max="10496" width="2.7109375" style="18"/>
    <col min="10497" max="10529" width="2.7109375" style="18" customWidth="1"/>
    <col min="10530" max="10530" width="2.85546875" style="18" customWidth="1"/>
    <col min="10531" max="10536" width="2.7109375" style="18" customWidth="1"/>
    <col min="10537" max="10537" width="3.140625" style="18" customWidth="1"/>
    <col min="10538" max="10538" width="3.28515625" style="18" customWidth="1"/>
    <col min="10539" max="10558" width="2.7109375" style="18" customWidth="1"/>
    <col min="10559" max="10752" width="2.7109375" style="18"/>
    <col min="10753" max="10785" width="2.7109375" style="18" customWidth="1"/>
    <col min="10786" max="10786" width="2.85546875" style="18" customWidth="1"/>
    <col min="10787" max="10792" width="2.7109375" style="18" customWidth="1"/>
    <col min="10793" max="10793" width="3.140625" style="18" customWidth="1"/>
    <col min="10794" max="10794" width="3.28515625" style="18" customWidth="1"/>
    <col min="10795" max="10814" width="2.7109375" style="18" customWidth="1"/>
    <col min="10815" max="11008" width="2.7109375" style="18"/>
    <col min="11009" max="11041" width="2.7109375" style="18" customWidth="1"/>
    <col min="11042" max="11042" width="2.85546875" style="18" customWidth="1"/>
    <col min="11043" max="11048" width="2.7109375" style="18" customWidth="1"/>
    <col min="11049" max="11049" width="3.140625" style="18" customWidth="1"/>
    <col min="11050" max="11050" width="3.28515625" style="18" customWidth="1"/>
    <col min="11051" max="11070" width="2.7109375" style="18" customWidth="1"/>
    <col min="11071" max="11264" width="2.7109375" style="18"/>
    <col min="11265" max="11297" width="2.7109375" style="18" customWidth="1"/>
    <col min="11298" max="11298" width="2.85546875" style="18" customWidth="1"/>
    <col min="11299" max="11304" width="2.7109375" style="18" customWidth="1"/>
    <col min="11305" max="11305" width="3.140625" style="18" customWidth="1"/>
    <col min="11306" max="11306" width="3.28515625" style="18" customWidth="1"/>
    <col min="11307" max="11326" width="2.7109375" style="18" customWidth="1"/>
    <col min="11327" max="11520" width="2.7109375" style="18"/>
    <col min="11521" max="11553" width="2.7109375" style="18" customWidth="1"/>
    <col min="11554" max="11554" width="2.85546875" style="18" customWidth="1"/>
    <col min="11555" max="11560" width="2.7109375" style="18" customWidth="1"/>
    <col min="11561" max="11561" width="3.140625" style="18" customWidth="1"/>
    <col min="11562" max="11562" width="3.28515625" style="18" customWidth="1"/>
    <col min="11563" max="11582" width="2.7109375" style="18" customWidth="1"/>
    <col min="11583" max="11776" width="2.7109375" style="18"/>
    <col min="11777" max="11809" width="2.7109375" style="18" customWidth="1"/>
    <col min="11810" max="11810" width="2.85546875" style="18" customWidth="1"/>
    <col min="11811" max="11816" width="2.7109375" style="18" customWidth="1"/>
    <col min="11817" max="11817" width="3.140625" style="18" customWidth="1"/>
    <col min="11818" max="11818" width="3.28515625" style="18" customWidth="1"/>
    <col min="11819" max="11838" width="2.7109375" style="18" customWidth="1"/>
    <col min="11839" max="12032" width="2.7109375" style="18"/>
    <col min="12033" max="12065" width="2.7109375" style="18" customWidth="1"/>
    <col min="12066" max="12066" width="2.85546875" style="18" customWidth="1"/>
    <col min="12067" max="12072" width="2.7109375" style="18" customWidth="1"/>
    <col min="12073" max="12073" width="3.140625" style="18" customWidth="1"/>
    <col min="12074" max="12074" width="3.28515625" style="18" customWidth="1"/>
    <col min="12075" max="12094" width="2.7109375" style="18" customWidth="1"/>
    <col min="12095" max="12288" width="2.7109375" style="18"/>
    <col min="12289" max="12321" width="2.7109375" style="18" customWidth="1"/>
    <col min="12322" max="12322" width="2.85546875" style="18" customWidth="1"/>
    <col min="12323" max="12328" width="2.7109375" style="18" customWidth="1"/>
    <col min="12329" max="12329" width="3.140625" style="18" customWidth="1"/>
    <col min="12330" max="12330" width="3.28515625" style="18" customWidth="1"/>
    <col min="12331" max="12350" width="2.7109375" style="18" customWidth="1"/>
    <col min="12351" max="12544" width="2.7109375" style="18"/>
    <col min="12545" max="12577" width="2.7109375" style="18" customWidth="1"/>
    <col min="12578" max="12578" width="2.85546875" style="18" customWidth="1"/>
    <col min="12579" max="12584" width="2.7109375" style="18" customWidth="1"/>
    <col min="12585" max="12585" width="3.140625" style="18" customWidth="1"/>
    <col min="12586" max="12586" width="3.28515625" style="18" customWidth="1"/>
    <col min="12587" max="12606" width="2.7109375" style="18" customWidth="1"/>
    <col min="12607" max="12800" width="2.7109375" style="18"/>
    <col min="12801" max="12833" width="2.7109375" style="18" customWidth="1"/>
    <col min="12834" max="12834" width="2.85546875" style="18" customWidth="1"/>
    <col min="12835" max="12840" width="2.7109375" style="18" customWidth="1"/>
    <col min="12841" max="12841" width="3.140625" style="18" customWidth="1"/>
    <col min="12842" max="12842" width="3.28515625" style="18" customWidth="1"/>
    <col min="12843" max="12862" width="2.7109375" style="18" customWidth="1"/>
    <col min="12863" max="13056" width="2.7109375" style="18"/>
    <col min="13057" max="13089" width="2.7109375" style="18" customWidth="1"/>
    <col min="13090" max="13090" width="2.85546875" style="18" customWidth="1"/>
    <col min="13091" max="13096" width="2.7109375" style="18" customWidth="1"/>
    <col min="13097" max="13097" width="3.140625" style="18" customWidth="1"/>
    <col min="13098" max="13098" width="3.28515625" style="18" customWidth="1"/>
    <col min="13099" max="13118" width="2.7109375" style="18" customWidth="1"/>
    <col min="13119" max="13312" width="2.7109375" style="18"/>
    <col min="13313" max="13345" width="2.7109375" style="18" customWidth="1"/>
    <col min="13346" max="13346" width="2.85546875" style="18" customWidth="1"/>
    <col min="13347" max="13352" width="2.7109375" style="18" customWidth="1"/>
    <col min="13353" max="13353" width="3.140625" style="18" customWidth="1"/>
    <col min="13354" max="13354" width="3.28515625" style="18" customWidth="1"/>
    <col min="13355" max="13374" width="2.7109375" style="18" customWidth="1"/>
    <col min="13375" max="13568" width="2.7109375" style="18"/>
    <col min="13569" max="13601" width="2.7109375" style="18" customWidth="1"/>
    <col min="13602" max="13602" width="2.85546875" style="18" customWidth="1"/>
    <col min="13603" max="13608" width="2.7109375" style="18" customWidth="1"/>
    <col min="13609" max="13609" width="3.140625" style="18" customWidth="1"/>
    <col min="13610" max="13610" width="3.28515625" style="18" customWidth="1"/>
    <col min="13611" max="13630" width="2.7109375" style="18" customWidth="1"/>
    <col min="13631" max="13824" width="2.7109375" style="18"/>
    <col min="13825" max="13857" width="2.7109375" style="18" customWidth="1"/>
    <col min="13858" max="13858" width="2.85546875" style="18" customWidth="1"/>
    <col min="13859" max="13864" width="2.7109375" style="18" customWidth="1"/>
    <col min="13865" max="13865" width="3.140625" style="18" customWidth="1"/>
    <col min="13866" max="13866" width="3.28515625" style="18" customWidth="1"/>
    <col min="13867" max="13886" width="2.7109375" style="18" customWidth="1"/>
    <col min="13887" max="14080" width="2.7109375" style="18"/>
    <col min="14081" max="14113" width="2.7109375" style="18" customWidth="1"/>
    <col min="14114" max="14114" width="2.85546875" style="18" customWidth="1"/>
    <col min="14115" max="14120" width="2.7109375" style="18" customWidth="1"/>
    <col min="14121" max="14121" width="3.140625" style="18" customWidth="1"/>
    <col min="14122" max="14122" width="3.28515625" style="18" customWidth="1"/>
    <col min="14123" max="14142" width="2.7109375" style="18" customWidth="1"/>
    <col min="14143" max="14336" width="2.7109375" style="18"/>
    <col min="14337" max="14369" width="2.7109375" style="18" customWidth="1"/>
    <col min="14370" max="14370" width="2.85546875" style="18" customWidth="1"/>
    <col min="14371" max="14376" width="2.7109375" style="18" customWidth="1"/>
    <col min="14377" max="14377" width="3.140625" style="18" customWidth="1"/>
    <col min="14378" max="14378" width="3.28515625" style="18" customWidth="1"/>
    <col min="14379" max="14398" width="2.7109375" style="18" customWidth="1"/>
    <col min="14399" max="14592" width="2.7109375" style="18"/>
    <col min="14593" max="14625" width="2.7109375" style="18" customWidth="1"/>
    <col min="14626" max="14626" width="2.85546875" style="18" customWidth="1"/>
    <col min="14627" max="14632" width="2.7109375" style="18" customWidth="1"/>
    <col min="14633" max="14633" width="3.140625" style="18" customWidth="1"/>
    <col min="14634" max="14634" width="3.28515625" style="18" customWidth="1"/>
    <col min="14635" max="14654" width="2.7109375" style="18" customWidth="1"/>
    <col min="14655" max="14848" width="2.7109375" style="18"/>
    <col min="14849" max="14881" width="2.7109375" style="18" customWidth="1"/>
    <col min="14882" max="14882" width="2.85546875" style="18" customWidth="1"/>
    <col min="14883" max="14888" width="2.7109375" style="18" customWidth="1"/>
    <col min="14889" max="14889" width="3.140625" style="18" customWidth="1"/>
    <col min="14890" max="14890" width="3.28515625" style="18" customWidth="1"/>
    <col min="14891" max="14910" width="2.7109375" style="18" customWidth="1"/>
    <col min="14911" max="15104" width="2.7109375" style="18"/>
    <col min="15105" max="15137" width="2.7109375" style="18" customWidth="1"/>
    <col min="15138" max="15138" width="2.85546875" style="18" customWidth="1"/>
    <col min="15139" max="15144" width="2.7109375" style="18" customWidth="1"/>
    <col min="15145" max="15145" width="3.140625" style="18" customWidth="1"/>
    <col min="15146" max="15146" width="3.28515625" style="18" customWidth="1"/>
    <col min="15147" max="15166" width="2.7109375" style="18" customWidth="1"/>
    <col min="15167" max="15360" width="2.7109375" style="18"/>
    <col min="15361" max="15393" width="2.7109375" style="18" customWidth="1"/>
    <col min="15394" max="15394" width="2.85546875" style="18" customWidth="1"/>
    <col min="15395" max="15400" width="2.7109375" style="18" customWidth="1"/>
    <col min="15401" max="15401" width="3.140625" style="18" customWidth="1"/>
    <col min="15402" max="15402" width="3.28515625" style="18" customWidth="1"/>
    <col min="15403" max="15422" width="2.7109375" style="18" customWidth="1"/>
    <col min="15423" max="15616" width="2.7109375" style="18"/>
    <col min="15617" max="15649" width="2.7109375" style="18" customWidth="1"/>
    <col min="15650" max="15650" width="2.85546875" style="18" customWidth="1"/>
    <col min="15651" max="15656" width="2.7109375" style="18" customWidth="1"/>
    <col min="15657" max="15657" width="3.140625" style="18" customWidth="1"/>
    <col min="15658" max="15658" width="3.28515625" style="18" customWidth="1"/>
    <col min="15659" max="15678" width="2.7109375" style="18" customWidth="1"/>
    <col min="15679" max="15872" width="2.7109375" style="18"/>
    <col min="15873" max="15905" width="2.7109375" style="18" customWidth="1"/>
    <col min="15906" max="15906" width="2.85546875" style="18" customWidth="1"/>
    <col min="15907" max="15912" width="2.7109375" style="18" customWidth="1"/>
    <col min="15913" max="15913" width="3.140625" style="18" customWidth="1"/>
    <col min="15914" max="15914" width="3.28515625" style="18" customWidth="1"/>
    <col min="15915" max="15934" width="2.7109375" style="18" customWidth="1"/>
    <col min="15935" max="16128" width="2.7109375" style="18"/>
    <col min="16129" max="16161" width="2.7109375" style="18" customWidth="1"/>
    <col min="16162" max="16162" width="2.85546875" style="18" customWidth="1"/>
    <col min="16163" max="16168" width="2.7109375" style="18" customWidth="1"/>
    <col min="16169" max="16169" width="3.140625" style="18" customWidth="1"/>
    <col min="16170" max="16170" width="3.28515625" style="18" customWidth="1"/>
    <col min="16171" max="16190" width="2.7109375" style="18" customWidth="1"/>
    <col min="16191" max="16384" width="2.7109375" style="18"/>
  </cols>
  <sheetData>
    <row r="1" spans="1:62" ht="28.5" customHeight="1" x14ac:dyDescent="0.25">
      <c r="A1" s="175" t="s">
        <v>221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2" s="15" customFormat="1" ht="12.75" customHeight="1" x14ac:dyDescent="0.25">
      <c r="A2" s="14" t="s">
        <v>27</v>
      </c>
      <c r="B2" s="14"/>
      <c r="C2" s="14"/>
      <c r="D2" s="14"/>
      <c r="I2" s="14"/>
      <c r="J2" s="14"/>
      <c r="K2" s="14"/>
      <c r="AC2" s="16"/>
      <c r="AD2" s="16"/>
      <c r="AO2" s="16"/>
      <c r="AP2" s="16"/>
      <c r="AQ2" s="16"/>
      <c r="AR2" s="16"/>
      <c r="BJ2" s="17"/>
    </row>
    <row r="3" spans="1:62" ht="12.75" customHeight="1" thickBot="1" x14ac:dyDescent="0.3"/>
    <row r="4" spans="1:62" s="22" customFormat="1" ht="12.75" customHeight="1" x14ac:dyDescent="0.2">
      <c r="A4" s="176" t="s">
        <v>28</v>
      </c>
      <c r="B4" s="200"/>
      <c r="C4" s="200"/>
      <c r="D4" s="200"/>
      <c r="E4" s="201"/>
      <c r="F4" s="202"/>
      <c r="G4" s="203"/>
      <c r="H4" s="203"/>
      <c r="I4" s="203"/>
      <c r="J4" s="203"/>
      <c r="K4" s="203"/>
      <c r="L4" s="203"/>
      <c r="M4" s="203"/>
      <c r="N4" s="203"/>
      <c r="O4" s="203"/>
      <c r="P4" s="203"/>
      <c r="Q4" s="203"/>
      <c r="R4" s="203"/>
      <c r="S4" s="204"/>
      <c r="T4" s="176" t="s">
        <v>29</v>
      </c>
      <c r="U4" s="205"/>
      <c r="V4" s="205"/>
      <c r="W4" s="206"/>
      <c r="X4" s="207"/>
      <c r="Y4" s="208"/>
      <c r="Z4" s="209"/>
      <c r="AA4" s="210"/>
      <c r="AB4" s="176" t="s">
        <v>30</v>
      </c>
      <c r="AC4" s="205"/>
      <c r="AD4" s="211"/>
      <c r="AE4" s="208"/>
      <c r="AF4" s="212"/>
      <c r="AG4" s="213"/>
      <c r="AH4" s="176" t="s">
        <v>31</v>
      </c>
      <c r="AI4" s="177"/>
      <c r="AJ4" s="178"/>
      <c r="AK4" s="179"/>
      <c r="AL4" s="180"/>
      <c r="AM4" s="181"/>
      <c r="AN4" s="182" t="s">
        <v>32</v>
      </c>
      <c r="AO4" s="183"/>
      <c r="AP4" s="183"/>
      <c r="AQ4" s="183"/>
      <c r="AR4" s="183"/>
      <c r="AS4" s="183"/>
      <c r="AT4" s="184"/>
      <c r="AU4" s="188" t="str">
        <f>IF(A12=0,"",SUM(M11:P30))</f>
        <v/>
      </c>
      <c r="AV4" s="189"/>
      <c r="AW4" s="189"/>
      <c r="AX4" s="189"/>
      <c r="AY4" s="189"/>
      <c r="AZ4" s="189"/>
      <c r="BA4" s="189"/>
      <c r="BB4" s="189"/>
      <c r="BC4" s="189"/>
      <c r="BD4" s="189"/>
      <c r="BE4" s="189"/>
      <c r="BF4" s="189"/>
      <c r="BG4" s="189"/>
      <c r="BH4" s="190"/>
      <c r="BI4" s="21"/>
    </row>
    <row r="5" spans="1:62" s="22" customFormat="1" ht="12.75" customHeight="1" x14ac:dyDescent="0.2">
      <c r="A5" s="191" t="s">
        <v>33</v>
      </c>
      <c r="B5" s="192"/>
      <c r="C5" s="192"/>
      <c r="D5" s="192"/>
      <c r="E5" s="193"/>
      <c r="F5" s="194"/>
      <c r="G5" s="195"/>
      <c r="H5" s="195"/>
      <c r="I5" s="195"/>
      <c r="J5" s="195"/>
      <c r="K5" s="195"/>
      <c r="L5" s="195"/>
      <c r="M5" s="195"/>
      <c r="N5" s="195"/>
      <c r="O5" s="195"/>
      <c r="P5" s="195"/>
      <c r="Q5" s="195"/>
      <c r="R5" s="195"/>
      <c r="S5" s="196"/>
      <c r="T5" s="434" t="s">
        <v>34</v>
      </c>
      <c r="U5" s="435"/>
      <c r="V5" s="435"/>
      <c r="W5" s="435"/>
      <c r="X5" s="436"/>
      <c r="Y5" s="440"/>
      <c r="Z5" s="441"/>
      <c r="AA5" s="441"/>
      <c r="AB5" s="441"/>
      <c r="AC5" s="441"/>
      <c r="AD5" s="441"/>
      <c r="AE5" s="441"/>
      <c r="AF5" s="441"/>
      <c r="AG5" s="441"/>
      <c r="AH5" s="441"/>
      <c r="AI5" s="441"/>
      <c r="AJ5" s="441"/>
      <c r="AK5" s="441"/>
      <c r="AL5" s="441"/>
      <c r="AM5" s="442"/>
      <c r="AN5" s="185"/>
      <c r="AO5" s="186"/>
      <c r="AP5" s="186"/>
      <c r="AQ5" s="186"/>
      <c r="AR5" s="186"/>
      <c r="AS5" s="186"/>
      <c r="AT5" s="187"/>
      <c r="AU5" s="197" t="str">
        <f>IF(A12=0,"",IF(AU4&gt;=46,"Extreme",IF(AU4&gt;=40,"Very High",IF(AU4&gt;=30,"High",IF(AU4&gt;=20,"Moderate",IF(AU4&gt;=10,"Low",IF(AU4&lt;10,"Very Low")))))))</f>
        <v/>
      </c>
      <c r="AV5" s="198"/>
      <c r="AW5" s="198"/>
      <c r="AX5" s="198"/>
      <c r="AY5" s="198"/>
      <c r="AZ5" s="198"/>
      <c r="BA5" s="198"/>
      <c r="BB5" s="198"/>
      <c r="BC5" s="198"/>
      <c r="BD5" s="198"/>
      <c r="BE5" s="198"/>
      <c r="BF5" s="198"/>
      <c r="BG5" s="198"/>
      <c r="BH5" s="199"/>
      <c r="BI5" s="21"/>
    </row>
    <row r="6" spans="1:62" s="22" customFormat="1" ht="12.75" customHeight="1" x14ac:dyDescent="0.2">
      <c r="A6" s="191" t="s">
        <v>35</v>
      </c>
      <c r="B6" s="192"/>
      <c r="C6" s="192"/>
      <c r="D6" s="192"/>
      <c r="E6" s="193"/>
      <c r="F6" s="194"/>
      <c r="G6" s="195"/>
      <c r="H6" s="195"/>
      <c r="I6" s="195"/>
      <c r="J6" s="195"/>
      <c r="K6" s="195"/>
      <c r="L6" s="195"/>
      <c r="M6" s="195"/>
      <c r="N6" s="195"/>
      <c r="O6" s="195"/>
      <c r="P6" s="195"/>
      <c r="Q6" s="195"/>
      <c r="R6" s="195"/>
      <c r="S6" s="196"/>
      <c r="T6" s="437" t="s">
        <v>126</v>
      </c>
      <c r="U6" s="438"/>
      <c r="V6" s="438"/>
      <c r="W6" s="438"/>
      <c r="X6" s="439"/>
      <c r="Y6" s="443"/>
      <c r="Z6" s="444"/>
      <c r="AA6" s="444"/>
      <c r="AB6" s="444"/>
      <c r="AC6" s="444"/>
      <c r="AD6" s="444"/>
      <c r="AE6" s="444"/>
      <c r="AF6" s="444"/>
      <c r="AG6" s="444"/>
      <c r="AH6" s="444"/>
      <c r="AI6" s="444"/>
      <c r="AJ6" s="444"/>
      <c r="AK6" s="444"/>
      <c r="AL6" s="444"/>
      <c r="AM6" s="445"/>
      <c r="AN6" s="235" t="s">
        <v>36</v>
      </c>
      <c r="AO6" s="236"/>
      <c r="AP6" s="237"/>
      <c r="AQ6" s="215" t="s">
        <v>37</v>
      </c>
      <c r="AR6" s="215"/>
      <c r="AS6" s="216"/>
      <c r="AT6" s="215" t="s">
        <v>38</v>
      </c>
      <c r="AU6" s="215"/>
      <c r="AV6" s="215"/>
      <c r="AW6" s="214" t="s">
        <v>39</v>
      </c>
      <c r="AX6" s="215"/>
      <c r="AY6" s="216"/>
      <c r="AZ6" s="215" t="s">
        <v>40</v>
      </c>
      <c r="BA6" s="215"/>
      <c r="BB6" s="215"/>
      <c r="BC6" s="214" t="s">
        <v>41</v>
      </c>
      <c r="BD6" s="215"/>
      <c r="BE6" s="216"/>
      <c r="BF6" s="215" t="s">
        <v>42</v>
      </c>
      <c r="BG6" s="215"/>
      <c r="BH6" s="217"/>
      <c r="BI6" s="21"/>
    </row>
    <row r="7" spans="1:62" s="22" customFormat="1" ht="12.75" customHeight="1" thickBot="1" x14ac:dyDescent="0.25">
      <c r="A7" s="218" t="s">
        <v>43</v>
      </c>
      <c r="B7" s="219"/>
      <c r="C7" s="219"/>
      <c r="D7" s="219"/>
      <c r="E7" s="220"/>
      <c r="F7" s="221"/>
      <c r="G7" s="222"/>
      <c r="H7" s="222"/>
      <c r="I7" s="222"/>
      <c r="J7" s="222"/>
      <c r="K7" s="222"/>
      <c r="L7" s="222"/>
      <c r="M7" s="222"/>
      <c r="N7" s="222"/>
      <c r="O7" s="222"/>
      <c r="P7" s="222"/>
      <c r="Q7" s="222"/>
      <c r="R7" s="222"/>
      <c r="S7" s="223"/>
      <c r="T7" s="224"/>
      <c r="U7" s="225"/>
      <c r="V7" s="225"/>
      <c r="W7" s="225"/>
      <c r="X7" s="226"/>
      <c r="Y7" s="227"/>
      <c r="Z7" s="228"/>
      <c r="AA7" s="228"/>
      <c r="AB7" s="228"/>
      <c r="AC7" s="228"/>
      <c r="AD7" s="228"/>
      <c r="AE7" s="228"/>
      <c r="AF7" s="228"/>
      <c r="AG7" s="228"/>
      <c r="AH7" s="228"/>
      <c r="AI7" s="228"/>
      <c r="AJ7" s="228"/>
      <c r="AK7" s="228"/>
      <c r="AL7" s="228"/>
      <c r="AM7" s="229"/>
      <c r="AN7" s="238"/>
      <c r="AO7" s="239"/>
      <c r="AP7" s="240"/>
      <c r="AQ7" s="230" t="s">
        <v>44</v>
      </c>
      <c r="AR7" s="230"/>
      <c r="AS7" s="231"/>
      <c r="AT7" s="230" t="s">
        <v>45</v>
      </c>
      <c r="AU7" s="230"/>
      <c r="AV7" s="230"/>
      <c r="AW7" s="232" t="s">
        <v>46</v>
      </c>
      <c r="AX7" s="233"/>
      <c r="AY7" s="234"/>
      <c r="AZ7" s="233" t="s">
        <v>47</v>
      </c>
      <c r="BA7" s="233"/>
      <c r="BB7" s="233"/>
      <c r="BC7" s="232" t="s">
        <v>48</v>
      </c>
      <c r="BD7" s="233"/>
      <c r="BE7" s="234"/>
      <c r="BF7" s="233" t="s">
        <v>49</v>
      </c>
      <c r="BG7" s="233"/>
      <c r="BH7" s="241"/>
      <c r="BI7" s="21"/>
    </row>
    <row r="8" spans="1:62" ht="12.75" customHeight="1" thickBot="1" x14ac:dyDescent="0.3">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3">
      <c r="A9" s="242" t="s">
        <v>50</v>
      </c>
      <c r="B9" s="243"/>
      <c r="C9" s="243"/>
      <c r="D9" s="243"/>
      <c r="E9" s="244"/>
      <c r="F9" s="244"/>
      <c r="G9" s="244"/>
      <c r="H9" s="244"/>
      <c r="I9" s="244"/>
      <c r="J9" s="244"/>
      <c r="K9" s="244"/>
      <c r="L9" s="244"/>
      <c r="M9" s="244"/>
      <c r="N9" s="244"/>
      <c r="O9" s="244"/>
      <c r="P9" s="244"/>
      <c r="Q9" s="244"/>
      <c r="R9" s="244"/>
      <c r="S9" s="244"/>
      <c r="T9" s="244"/>
      <c r="U9" s="244"/>
      <c r="V9" s="244"/>
      <c r="W9" s="244"/>
      <c r="X9" s="244"/>
      <c r="Y9" s="244"/>
      <c r="Z9" s="244"/>
      <c r="AA9" s="244"/>
      <c r="AB9" s="245"/>
      <c r="AC9" s="24"/>
      <c r="AD9" s="24"/>
      <c r="AE9" s="246" t="s">
        <v>50</v>
      </c>
      <c r="AF9" s="248" t="s">
        <v>51</v>
      </c>
      <c r="AG9" s="248"/>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50"/>
    </row>
    <row r="10" spans="1:62" ht="12.75" customHeight="1" thickTop="1" x14ac:dyDescent="0.25">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47"/>
      <c r="AF10" s="125"/>
      <c r="AG10" s="31"/>
      <c r="AH10" s="31"/>
      <c r="AI10" s="31"/>
      <c r="AJ10" s="31"/>
      <c r="AK10" s="31"/>
      <c r="AL10" s="128"/>
      <c r="AM10" s="128"/>
      <c r="AN10" s="128"/>
      <c r="AO10" s="128"/>
      <c r="AP10" s="129"/>
      <c r="AQ10" s="251" t="s">
        <v>37</v>
      </c>
      <c r="AR10" s="252"/>
      <c r="AS10" s="253"/>
      <c r="AT10" s="251" t="s">
        <v>38</v>
      </c>
      <c r="AU10" s="252"/>
      <c r="AV10" s="253"/>
      <c r="AW10" s="251" t="s">
        <v>39</v>
      </c>
      <c r="AX10" s="252"/>
      <c r="AY10" s="253"/>
      <c r="AZ10" s="251" t="s">
        <v>40</v>
      </c>
      <c r="BA10" s="252"/>
      <c r="BB10" s="253"/>
      <c r="BC10" s="257" t="s">
        <v>41</v>
      </c>
      <c r="BD10" s="258"/>
      <c r="BE10" s="259"/>
      <c r="BF10" s="251" t="s">
        <v>42</v>
      </c>
      <c r="BG10" s="252"/>
      <c r="BH10" s="280"/>
      <c r="BJ10" s="18"/>
    </row>
    <row r="11" spans="1:62" ht="12.75" customHeight="1" x14ac:dyDescent="0.25">
      <c r="A11" s="282" t="s">
        <v>53</v>
      </c>
      <c r="B11" s="283"/>
      <c r="C11" s="283"/>
      <c r="D11" s="283"/>
      <c r="E11" s="284"/>
      <c r="F11" s="285" t="s">
        <v>54</v>
      </c>
      <c r="G11" s="283"/>
      <c r="H11" s="283"/>
      <c r="I11" s="286"/>
      <c r="J11" s="285" t="s">
        <v>55</v>
      </c>
      <c r="K11" s="287"/>
      <c r="L11" s="288"/>
      <c r="M11" s="285" t="s">
        <v>56</v>
      </c>
      <c r="N11" s="283"/>
      <c r="O11" s="283"/>
      <c r="P11" s="284"/>
      <c r="Q11" s="289" t="s">
        <v>57</v>
      </c>
      <c r="R11" s="290"/>
      <c r="S11" s="290"/>
      <c r="T11" s="290"/>
      <c r="U11" s="290"/>
      <c r="V11" s="291"/>
      <c r="W11" s="285" t="s">
        <v>58</v>
      </c>
      <c r="X11" s="287"/>
      <c r="Y11" s="287"/>
      <c r="Z11" s="287"/>
      <c r="AA11" s="287"/>
      <c r="AB11" s="292"/>
      <c r="AC11" s="34"/>
      <c r="AD11" s="34"/>
      <c r="AE11" s="247"/>
      <c r="AF11" s="35"/>
      <c r="AG11" s="130"/>
      <c r="AH11" s="130"/>
      <c r="AI11" s="130"/>
      <c r="AJ11" s="130"/>
      <c r="AK11" s="130"/>
      <c r="AL11" s="130"/>
      <c r="AM11" s="130"/>
      <c r="AN11" s="130"/>
      <c r="AO11" s="130"/>
      <c r="AP11" s="131"/>
      <c r="AQ11" s="254"/>
      <c r="AR11" s="255"/>
      <c r="AS11" s="256"/>
      <c r="AT11" s="254"/>
      <c r="AU11" s="255"/>
      <c r="AV11" s="256"/>
      <c r="AW11" s="254"/>
      <c r="AX11" s="255"/>
      <c r="AY11" s="256"/>
      <c r="AZ11" s="254"/>
      <c r="BA11" s="255"/>
      <c r="BB11" s="256"/>
      <c r="BC11" s="260"/>
      <c r="BD11" s="261"/>
      <c r="BE11" s="262"/>
      <c r="BF11" s="254"/>
      <c r="BG11" s="255"/>
      <c r="BH11" s="281"/>
      <c r="BJ11" s="18"/>
    </row>
    <row r="12" spans="1:62" ht="12.75" customHeight="1" thickBot="1" x14ac:dyDescent="0.25">
      <c r="A12" s="263"/>
      <c r="B12" s="264"/>
      <c r="C12" s="264"/>
      <c r="D12" s="264"/>
      <c r="E12" s="265"/>
      <c r="F12" s="266"/>
      <c r="G12" s="264"/>
      <c r="H12" s="264"/>
      <c r="I12" s="267"/>
      <c r="J12" s="268" t="str">
        <f>IF(A12=0,"",A12/F12)</f>
        <v/>
      </c>
      <c r="K12" s="269"/>
      <c r="L12" s="270"/>
      <c r="M12" s="268" t="str">
        <f>IF(A12=0,"",IF(J12&gt;2.8,10,IF(J12&gt;2.099,(J12-2.1)/0.7+8,IF(J12&gt;1.599,(J12-1.6)/0.4*1.9+6,IF(J12&gt;1.199,(J12-1.2)/0.3*1.9+4,IF(J12&gt;1.099,(J12-1.1)/0.09*1.9+2,IF(J12&gt;0.99,(J12-1)/0.1*0.9+1,0)))))))</f>
        <v/>
      </c>
      <c r="N12" s="271"/>
      <c r="O12" s="271"/>
      <c r="P12" s="272"/>
      <c r="Q12" s="273" t="str">
        <f>IF(A12=0,"",IF(M12&lt;2,"Very Low",IF(M12&lt;4,"Low",IF(M12&lt;6,"Moderate",IF(M12&lt;8,"High",IF(M12&lt;10,"Very High",IF(M12&gt;=10,"Extreme")))))))</f>
        <v/>
      </c>
      <c r="R12" s="274"/>
      <c r="S12" s="274"/>
      <c r="T12" s="274"/>
      <c r="U12" s="275"/>
      <c r="V12" s="276"/>
      <c r="W12" s="277"/>
      <c r="X12" s="278"/>
      <c r="Y12" s="278"/>
      <c r="Z12" s="278"/>
      <c r="AA12" s="278"/>
      <c r="AB12" s="279"/>
      <c r="AC12" s="38"/>
      <c r="AD12" s="38"/>
      <c r="AE12" s="247"/>
      <c r="AF12" s="301" t="s">
        <v>59</v>
      </c>
      <c r="AG12" s="302"/>
      <c r="AH12" s="302"/>
      <c r="AI12" s="302"/>
      <c r="AJ12" s="302"/>
      <c r="AK12" s="302"/>
      <c r="AL12" s="302"/>
      <c r="AM12" s="302"/>
      <c r="AN12" s="294" t="s">
        <v>55</v>
      </c>
      <c r="AO12" s="294"/>
      <c r="AP12" s="295"/>
      <c r="AQ12" s="293" t="s">
        <v>60</v>
      </c>
      <c r="AR12" s="294"/>
      <c r="AS12" s="295"/>
      <c r="AT12" s="293" t="s">
        <v>61</v>
      </c>
      <c r="AU12" s="294"/>
      <c r="AV12" s="295"/>
      <c r="AW12" s="293" t="s">
        <v>62</v>
      </c>
      <c r="AX12" s="294"/>
      <c r="AY12" s="295"/>
      <c r="AZ12" s="293" t="s">
        <v>63</v>
      </c>
      <c r="BA12" s="294"/>
      <c r="BB12" s="295"/>
      <c r="BC12" s="293" t="s">
        <v>64</v>
      </c>
      <c r="BD12" s="294"/>
      <c r="BE12" s="295"/>
      <c r="BF12" s="293" t="s">
        <v>65</v>
      </c>
      <c r="BG12" s="294"/>
      <c r="BH12" s="296"/>
      <c r="BJ12" s="18"/>
    </row>
    <row r="13" spans="1:62" ht="12.75" customHeight="1" x14ac:dyDescent="0.25">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47"/>
      <c r="AF13" s="303"/>
      <c r="AG13" s="304"/>
      <c r="AH13" s="304"/>
      <c r="AI13" s="304"/>
      <c r="AJ13" s="304"/>
      <c r="AK13" s="304"/>
      <c r="AL13" s="304"/>
      <c r="AM13" s="304"/>
      <c r="AN13" s="297" t="s">
        <v>56</v>
      </c>
      <c r="AO13" s="297"/>
      <c r="AP13" s="298"/>
      <c r="AQ13" s="299" t="s">
        <v>67</v>
      </c>
      <c r="AR13" s="297"/>
      <c r="AS13" s="298"/>
      <c r="AT13" s="299" t="s">
        <v>68</v>
      </c>
      <c r="AU13" s="297"/>
      <c r="AV13" s="298"/>
      <c r="AW13" s="299" t="s">
        <v>69</v>
      </c>
      <c r="AX13" s="297"/>
      <c r="AY13" s="298"/>
      <c r="AZ13" s="299" t="s">
        <v>70</v>
      </c>
      <c r="BA13" s="297"/>
      <c r="BB13" s="298"/>
      <c r="BC13" s="299" t="s">
        <v>71</v>
      </c>
      <c r="BD13" s="297"/>
      <c r="BE13" s="298"/>
      <c r="BF13" s="299">
        <v>10</v>
      </c>
      <c r="BG13" s="297"/>
      <c r="BH13" s="300"/>
      <c r="BJ13" s="18"/>
    </row>
    <row r="14" spans="1:62" ht="12.75" customHeight="1" x14ac:dyDescent="0.25">
      <c r="A14" s="282" t="s">
        <v>72</v>
      </c>
      <c r="B14" s="283"/>
      <c r="C14" s="283"/>
      <c r="D14" s="283"/>
      <c r="E14" s="284"/>
      <c r="F14" s="285" t="s">
        <v>53</v>
      </c>
      <c r="G14" s="283"/>
      <c r="H14" s="283"/>
      <c r="I14" s="286"/>
      <c r="J14" s="285" t="s">
        <v>55</v>
      </c>
      <c r="K14" s="287"/>
      <c r="L14" s="288"/>
      <c r="M14" s="285" t="s">
        <v>56</v>
      </c>
      <c r="N14" s="283"/>
      <c r="O14" s="283"/>
      <c r="P14" s="316"/>
      <c r="Q14" s="289" t="s">
        <v>57</v>
      </c>
      <c r="R14" s="290"/>
      <c r="S14" s="290"/>
      <c r="T14" s="290"/>
      <c r="U14" s="290"/>
      <c r="V14" s="317"/>
      <c r="W14" s="285" t="s">
        <v>58</v>
      </c>
      <c r="X14" s="287"/>
      <c r="Y14" s="287"/>
      <c r="Z14" s="287"/>
      <c r="AA14" s="287"/>
      <c r="AB14" s="292"/>
      <c r="AC14" s="34"/>
      <c r="AD14" s="34"/>
      <c r="AE14" s="247"/>
      <c r="AF14" s="301" t="s">
        <v>73</v>
      </c>
      <c r="AG14" s="302"/>
      <c r="AH14" s="302"/>
      <c r="AI14" s="302"/>
      <c r="AJ14" s="302"/>
      <c r="AK14" s="302"/>
      <c r="AL14" s="302"/>
      <c r="AM14" s="302"/>
      <c r="AN14" s="294" t="s">
        <v>55</v>
      </c>
      <c r="AO14" s="294"/>
      <c r="AP14" s="295"/>
      <c r="AQ14" s="293" t="s">
        <v>74</v>
      </c>
      <c r="AR14" s="294"/>
      <c r="AS14" s="295"/>
      <c r="AT14" s="293" t="s">
        <v>75</v>
      </c>
      <c r="AU14" s="294"/>
      <c r="AV14" s="295"/>
      <c r="AW14" s="293" t="s">
        <v>76</v>
      </c>
      <c r="AX14" s="294"/>
      <c r="AY14" s="295"/>
      <c r="AZ14" s="293" t="s">
        <v>77</v>
      </c>
      <c r="BA14" s="294"/>
      <c r="BB14" s="295"/>
      <c r="BC14" s="293" t="s">
        <v>78</v>
      </c>
      <c r="BD14" s="294"/>
      <c r="BE14" s="295"/>
      <c r="BF14" s="293" t="s">
        <v>79</v>
      </c>
      <c r="BG14" s="294"/>
      <c r="BH14" s="296"/>
      <c r="BJ14" s="18"/>
    </row>
    <row r="15" spans="1:62" ht="12.75" customHeight="1" thickBot="1" x14ac:dyDescent="0.25">
      <c r="A15" s="263"/>
      <c r="B15" s="264"/>
      <c r="C15" s="264"/>
      <c r="D15" s="264"/>
      <c r="E15" s="265"/>
      <c r="F15" s="268" t="str">
        <f>IF(A12=0,"",A12)</f>
        <v/>
      </c>
      <c r="G15" s="271"/>
      <c r="H15" s="271"/>
      <c r="I15" s="305"/>
      <c r="J15" s="268" t="str">
        <f>IF(A15=0,"",A15/F15)</f>
        <v/>
      </c>
      <c r="K15" s="269"/>
      <c r="L15" s="270"/>
      <c r="M15" s="268" t="str">
        <f>IF(A15=0,"",IF(J15&lt;0.05,10,IF(J15&lt;0.1401,9-((J15-0.05)/0.09),IF(J15&lt;0.2901,7.9-((J15-0.15)/0.14*1.9),IF(J15&lt;0.4901,5.9-((J15-0.3)/0.19*1.9),IF(J15&lt;0.8901,3.9-((J15-0.5)/0.39*1.9),IF(J15&lt;1.01,1.9-((J15-0.9)/0.1*0.9),1)))))))</f>
        <v/>
      </c>
      <c r="N15" s="271"/>
      <c r="O15" s="271"/>
      <c r="P15" s="272"/>
      <c r="Q15" s="273" t="str">
        <f>IF(A15=0,"",IF(M15&lt;2,"Very Low",IF(M15&lt;4,"Low",IF(M15&lt;6,"Moderate",IF(M15&lt;8,"High",IF(M15&lt;10,"Very High",IF(M15&gt;=10,"Extreme")))))))</f>
        <v/>
      </c>
      <c r="R15" s="274"/>
      <c r="S15" s="274"/>
      <c r="T15" s="274"/>
      <c r="U15" s="275"/>
      <c r="V15" s="276"/>
      <c r="W15" s="306"/>
      <c r="X15" s="307"/>
      <c r="Y15" s="307"/>
      <c r="Z15" s="307"/>
      <c r="AA15" s="307"/>
      <c r="AB15" s="308"/>
      <c r="AC15" s="38"/>
      <c r="AD15" s="38"/>
      <c r="AE15" s="247"/>
      <c r="AF15" s="303"/>
      <c r="AG15" s="304"/>
      <c r="AH15" s="304"/>
      <c r="AI15" s="304"/>
      <c r="AJ15" s="304"/>
      <c r="AK15" s="304"/>
      <c r="AL15" s="304"/>
      <c r="AM15" s="304"/>
      <c r="AN15" s="297" t="s">
        <v>56</v>
      </c>
      <c r="AO15" s="297"/>
      <c r="AP15" s="298"/>
      <c r="AQ15" s="299" t="s">
        <v>67</v>
      </c>
      <c r="AR15" s="297"/>
      <c r="AS15" s="298"/>
      <c r="AT15" s="299" t="s">
        <v>68</v>
      </c>
      <c r="AU15" s="297"/>
      <c r="AV15" s="298"/>
      <c r="AW15" s="299" t="s">
        <v>69</v>
      </c>
      <c r="AX15" s="297"/>
      <c r="AY15" s="298"/>
      <c r="AZ15" s="299" t="s">
        <v>70</v>
      </c>
      <c r="BA15" s="297"/>
      <c r="BB15" s="298"/>
      <c r="BC15" s="299" t="s">
        <v>71</v>
      </c>
      <c r="BD15" s="297"/>
      <c r="BE15" s="298"/>
      <c r="BF15" s="299">
        <v>10</v>
      </c>
      <c r="BG15" s="297"/>
      <c r="BH15" s="300"/>
      <c r="BJ15" s="18"/>
    </row>
    <row r="16" spans="1:62" ht="12.75" customHeight="1" x14ac:dyDescent="0.25">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47"/>
      <c r="AF16" s="301" t="s">
        <v>80</v>
      </c>
      <c r="AG16" s="302"/>
      <c r="AH16" s="302"/>
      <c r="AI16" s="302"/>
      <c r="AJ16" s="302"/>
      <c r="AK16" s="302"/>
      <c r="AL16" s="302"/>
      <c r="AM16" s="302"/>
      <c r="AN16" s="294" t="s">
        <v>55</v>
      </c>
      <c r="AO16" s="294"/>
      <c r="AP16" s="295"/>
      <c r="AQ16" s="293" t="s">
        <v>81</v>
      </c>
      <c r="AR16" s="294"/>
      <c r="AS16" s="295"/>
      <c r="AT16" s="293" t="s">
        <v>82</v>
      </c>
      <c r="AU16" s="294"/>
      <c r="AV16" s="295"/>
      <c r="AW16" s="293" t="s">
        <v>83</v>
      </c>
      <c r="AX16" s="294"/>
      <c r="AY16" s="295"/>
      <c r="AZ16" s="293" t="s">
        <v>84</v>
      </c>
      <c r="BA16" s="294"/>
      <c r="BB16" s="295"/>
      <c r="BC16" s="293" t="s">
        <v>85</v>
      </c>
      <c r="BD16" s="333"/>
      <c r="BE16" s="334"/>
      <c r="BF16" s="293" t="s">
        <v>86</v>
      </c>
      <c r="BG16" s="294"/>
      <c r="BH16" s="296"/>
      <c r="BJ16" s="18"/>
    </row>
    <row r="17" spans="1:64" ht="12.75" customHeight="1" x14ac:dyDescent="0.25">
      <c r="A17" s="318" t="s">
        <v>87</v>
      </c>
      <c r="B17" s="319"/>
      <c r="C17" s="319"/>
      <c r="D17" s="319"/>
      <c r="E17" s="320"/>
      <c r="F17" s="324" t="s">
        <v>73</v>
      </c>
      <c r="G17" s="319"/>
      <c r="H17" s="319"/>
      <c r="I17" s="320"/>
      <c r="J17" s="309" t="s">
        <v>55</v>
      </c>
      <c r="K17" s="310"/>
      <c r="L17" s="326"/>
      <c r="M17" s="309" t="s">
        <v>56</v>
      </c>
      <c r="N17" s="328"/>
      <c r="O17" s="328"/>
      <c r="P17" s="329"/>
      <c r="Q17" s="324" t="s">
        <v>57</v>
      </c>
      <c r="R17" s="319"/>
      <c r="S17" s="319"/>
      <c r="T17" s="319"/>
      <c r="U17" s="319"/>
      <c r="V17" s="320"/>
      <c r="W17" s="309" t="s">
        <v>58</v>
      </c>
      <c r="X17" s="310"/>
      <c r="Y17" s="310"/>
      <c r="Z17" s="310"/>
      <c r="AA17" s="310"/>
      <c r="AB17" s="311"/>
      <c r="AC17" s="34"/>
      <c r="AD17" s="34"/>
      <c r="AE17" s="247"/>
      <c r="AF17" s="303"/>
      <c r="AG17" s="304"/>
      <c r="AH17" s="304"/>
      <c r="AI17" s="304"/>
      <c r="AJ17" s="304"/>
      <c r="AK17" s="304"/>
      <c r="AL17" s="304"/>
      <c r="AM17" s="304"/>
      <c r="AN17" s="297" t="s">
        <v>56</v>
      </c>
      <c r="AO17" s="297"/>
      <c r="AP17" s="298"/>
      <c r="AQ17" s="299" t="s">
        <v>67</v>
      </c>
      <c r="AR17" s="297"/>
      <c r="AS17" s="298"/>
      <c r="AT17" s="299" t="s">
        <v>68</v>
      </c>
      <c r="AU17" s="297"/>
      <c r="AV17" s="298"/>
      <c r="AW17" s="299" t="s">
        <v>69</v>
      </c>
      <c r="AX17" s="297"/>
      <c r="AY17" s="298"/>
      <c r="AZ17" s="299" t="s">
        <v>70</v>
      </c>
      <c r="BA17" s="297"/>
      <c r="BB17" s="298"/>
      <c r="BC17" s="299" t="s">
        <v>71</v>
      </c>
      <c r="BD17" s="297"/>
      <c r="BE17" s="298"/>
      <c r="BF17" s="299">
        <v>10</v>
      </c>
      <c r="BG17" s="297"/>
      <c r="BH17" s="300"/>
      <c r="BJ17" s="18"/>
    </row>
    <row r="18" spans="1:64" ht="12.75" customHeight="1" x14ac:dyDescent="0.25">
      <c r="A18" s="321"/>
      <c r="B18" s="322"/>
      <c r="C18" s="322"/>
      <c r="D18" s="322"/>
      <c r="E18" s="323"/>
      <c r="F18" s="325"/>
      <c r="G18" s="322"/>
      <c r="H18" s="322"/>
      <c r="I18" s="323"/>
      <c r="J18" s="312"/>
      <c r="K18" s="313"/>
      <c r="L18" s="327"/>
      <c r="M18" s="330"/>
      <c r="N18" s="331"/>
      <c r="O18" s="331"/>
      <c r="P18" s="332"/>
      <c r="Q18" s="325"/>
      <c r="R18" s="322"/>
      <c r="S18" s="322"/>
      <c r="T18" s="322"/>
      <c r="U18" s="322"/>
      <c r="V18" s="323"/>
      <c r="W18" s="312"/>
      <c r="X18" s="313"/>
      <c r="Y18" s="313"/>
      <c r="Z18" s="313"/>
      <c r="AA18" s="313"/>
      <c r="AB18" s="314"/>
      <c r="AC18" s="34"/>
      <c r="AD18" s="34"/>
      <c r="AE18" s="247"/>
      <c r="AF18" s="301" t="s">
        <v>88</v>
      </c>
      <c r="AG18" s="302"/>
      <c r="AH18" s="302"/>
      <c r="AI18" s="302"/>
      <c r="AJ18" s="302"/>
      <c r="AK18" s="302"/>
      <c r="AL18" s="302"/>
      <c r="AM18" s="302"/>
      <c r="AN18" s="294" t="s">
        <v>55</v>
      </c>
      <c r="AO18" s="294"/>
      <c r="AP18" s="295"/>
      <c r="AQ18" s="293" t="s">
        <v>89</v>
      </c>
      <c r="AR18" s="294"/>
      <c r="AS18" s="295"/>
      <c r="AT18" s="293" t="s">
        <v>90</v>
      </c>
      <c r="AU18" s="294"/>
      <c r="AV18" s="295"/>
      <c r="AW18" s="293" t="s">
        <v>91</v>
      </c>
      <c r="AX18" s="294"/>
      <c r="AY18" s="295"/>
      <c r="AZ18" s="293" t="s">
        <v>92</v>
      </c>
      <c r="BA18" s="294"/>
      <c r="BB18" s="295"/>
      <c r="BC18" s="293" t="s">
        <v>93</v>
      </c>
      <c r="BD18" s="294"/>
      <c r="BE18" s="295"/>
      <c r="BF18" s="293" t="s">
        <v>94</v>
      </c>
      <c r="BG18" s="294"/>
      <c r="BH18" s="296"/>
      <c r="BJ18" s="18"/>
    </row>
    <row r="19" spans="1:64" ht="12.75" customHeight="1" thickBot="1" x14ac:dyDescent="0.25">
      <c r="A19" s="263"/>
      <c r="B19" s="264"/>
      <c r="C19" s="264"/>
      <c r="D19" s="264"/>
      <c r="E19" s="265"/>
      <c r="F19" s="268" t="str">
        <f>J15</f>
        <v/>
      </c>
      <c r="G19" s="271"/>
      <c r="H19" s="271"/>
      <c r="I19" s="305"/>
      <c r="J19" s="268" t="str">
        <f>IF(A19=0,"",A19*F19)</f>
        <v/>
      </c>
      <c r="K19" s="269"/>
      <c r="L19" s="270"/>
      <c r="M19" s="273" t="str">
        <f>IF(A19=0,"",IF(J19&lt;5,10,IF(J19&lt;14.01,9-(J19-5)/9,IF(J19&lt;29.01,7.9-((J19-15)/14*1.9),IF(J19&lt;54.01,5.9-((J19-30)/24*1.9),IF(J19&lt;79.01,3.9-((J19-55)/24*1.9),IF(J19&lt;100.01,1.9-((J19-80)/20*0.9),1)))))))</f>
        <v/>
      </c>
      <c r="N19" s="274"/>
      <c r="O19" s="274"/>
      <c r="P19" s="315"/>
      <c r="Q19" s="273" t="str">
        <f>IF(A19=0,"",IF(M19&lt;2,"Very Low",IF(M19&lt;4,"Low",IF(M19&lt;6,"Moderate",IF(M19&lt;8,"High",IF(M19&lt;10,"Very High",IF(M19&gt;=10,"Extreme")))))))</f>
        <v/>
      </c>
      <c r="R19" s="274"/>
      <c r="S19" s="274"/>
      <c r="T19" s="274"/>
      <c r="U19" s="275"/>
      <c r="V19" s="276"/>
      <c r="W19" s="306"/>
      <c r="X19" s="307"/>
      <c r="Y19" s="307"/>
      <c r="Z19" s="307"/>
      <c r="AA19" s="307"/>
      <c r="AB19" s="308"/>
      <c r="AC19" s="38"/>
      <c r="AD19" s="38"/>
      <c r="AE19" s="247"/>
      <c r="AF19" s="303"/>
      <c r="AG19" s="304"/>
      <c r="AH19" s="304"/>
      <c r="AI19" s="304"/>
      <c r="AJ19" s="304"/>
      <c r="AK19" s="304"/>
      <c r="AL19" s="304"/>
      <c r="AM19" s="304"/>
      <c r="AN19" s="297" t="s">
        <v>56</v>
      </c>
      <c r="AO19" s="297"/>
      <c r="AP19" s="298"/>
      <c r="AQ19" s="299" t="s">
        <v>67</v>
      </c>
      <c r="AR19" s="297"/>
      <c r="AS19" s="298"/>
      <c r="AT19" s="299" t="s">
        <v>68</v>
      </c>
      <c r="AU19" s="297"/>
      <c r="AV19" s="298"/>
      <c r="AW19" s="299" t="s">
        <v>69</v>
      </c>
      <c r="AX19" s="297"/>
      <c r="AY19" s="298"/>
      <c r="AZ19" s="299" t="s">
        <v>70</v>
      </c>
      <c r="BA19" s="297"/>
      <c r="BB19" s="298"/>
      <c r="BC19" s="299" t="s">
        <v>71</v>
      </c>
      <c r="BD19" s="297"/>
      <c r="BE19" s="298"/>
      <c r="BF19" s="299">
        <v>10</v>
      </c>
      <c r="BG19" s="297"/>
      <c r="BH19" s="300"/>
      <c r="BJ19" s="18"/>
    </row>
    <row r="20" spans="1:64" ht="12.75" customHeight="1" x14ac:dyDescent="0.25">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47"/>
      <c r="AF20" s="301" t="s">
        <v>95</v>
      </c>
      <c r="AG20" s="302"/>
      <c r="AH20" s="302"/>
      <c r="AI20" s="302"/>
      <c r="AJ20" s="302"/>
      <c r="AK20" s="302"/>
      <c r="AL20" s="302"/>
      <c r="AM20" s="302"/>
      <c r="AN20" s="294" t="s">
        <v>55</v>
      </c>
      <c r="AO20" s="294"/>
      <c r="AP20" s="295"/>
      <c r="AQ20" s="293" t="s">
        <v>81</v>
      </c>
      <c r="AR20" s="294"/>
      <c r="AS20" s="295"/>
      <c r="AT20" s="293" t="s">
        <v>82</v>
      </c>
      <c r="AU20" s="294"/>
      <c r="AV20" s="295"/>
      <c r="AW20" s="293" t="s">
        <v>83</v>
      </c>
      <c r="AX20" s="294"/>
      <c r="AY20" s="295"/>
      <c r="AZ20" s="293" t="s">
        <v>84</v>
      </c>
      <c r="BA20" s="294"/>
      <c r="BB20" s="295"/>
      <c r="BC20" s="293" t="s">
        <v>96</v>
      </c>
      <c r="BD20" s="294"/>
      <c r="BE20" s="295"/>
      <c r="BF20" s="293" t="s">
        <v>97</v>
      </c>
      <c r="BG20" s="294"/>
      <c r="BH20" s="296"/>
      <c r="BJ20" s="18"/>
    </row>
    <row r="21" spans="1:64" ht="12.75" customHeight="1" thickBot="1" x14ac:dyDescent="0.3">
      <c r="A21" s="282" t="s">
        <v>98</v>
      </c>
      <c r="B21" s="283"/>
      <c r="C21" s="283"/>
      <c r="D21" s="283"/>
      <c r="E21" s="284"/>
      <c r="F21" s="122"/>
      <c r="G21" s="127"/>
      <c r="H21" s="127"/>
      <c r="I21" s="127"/>
      <c r="J21" s="127"/>
      <c r="K21" s="127"/>
      <c r="L21" s="46"/>
      <c r="M21" s="285" t="s">
        <v>56</v>
      </c>
      <c r="N21" s="283"/>
      <c r="O21" s="283"/>
      <c r="P21" s="316"/>
      <c r="Q21" s="289" t="s">
        <v>57</v>
      </c>
      <c r="R21" s="290"/>
      <c r="S21" s="290"/>
      <c r="T21" s="290"/>
      <c r="U21" s="290"/>
      <c r="V21" s="291"/>
      <c r="W21" s="285" t="s">
        <v>58</v>
      </c>
      <c r="X21" s="287"/>
      <c r="Y21" s="287"/>
      <c r="Z21" s="287"/>
      <c r="AA21" s="287"/>
      <c r="AB21" s="292"/>
      <c r="AC21" s="34"/>
      <c r="AD21" s="34"/>
      <c r="AE21" s="247"/>
      <c r="AF21" s="343"/>
      <c r="AG21" s="344"/>
      <c r="AH21" s="344"/>
      <c r="AI21" s="344"/>
      <c r="AJ21" s="344"/>
      <c r="AK21" s="344"/>
      <c r="AL21" s="344"/>
      <c r="AM21" s="344"/>
      <c r="AN21" s="336" t="s">
        <v>56</v>
      </c>
      <c r="AO21" s="336"/>
      <c r="AP21" s="337"/>
      <c r="AQ21" s="335" t="s">
        <v>67</v>
      </c>
      <c r="AR21" s="336"/>
      <c r="AS21" s="337"/>
      <c r="AT21" s="335" t="s">
        <v>68</v>
      </c>
      <c r="AU21" s="336"/>
      <c r="AV21" s="337"/>
      <c r="AW21" s="335" t="s">
        <v>69</v>
      </c>
      <c r="AX21" s="336"/>
      <c r="AY21" s="337"/>
      <c r="AZ21" s="335" t="s">
        <v>70</v>
      </c>
      <c r="BA21" s="336"/>
      <c r="BB21" s="337"/>
      <c r="BC21" s="335" t="s">
        <v>71</v>
      </c>
      <c r="BD21" s="336"/>
      <c r="BE21" s="337"/>
      <c r="BF21" s="335">
        <v>10</v>
      </c>
      <c r="BG21" s="336"/>
      <c r="BH21" s="338"/>
      <c r="BJ21" s="18"/>
    </row>
    <row r="22" spans="1:64" ht="12.75" customHeight="1" thickBot="1" x14ac:dyDescent="0.25">
      <c r="A22" s="263"/>
      <c r="B22" s="264"/>
      <c r="C22" s="264"/>
      <c r="D22" s="264"/>
      <c r="E22" s="265"/>
      <c r="F22" s="47"/>
      <c r="G22" s="126"/>
      <c r="H22" s="126"/>
      <c r="I22" s="126"/>
      <c r="J22" s="126"/>
      <c r="K22" s="126"/>
      <c r="L22" s="49"/>
      <c r="M22" s="339" t="str">
        <f>IF(A22=0,"",IF(A22&gt;119,10,IF(A22&gt;90.99,(A22-91)/28+8,IF(A22&gt;80.99,(A22-81)/9*1.9+6,IF(A22&gt;60.99,(A22-61)/19*1.9+4,IF(A22&gt;20.99,(A22-21)/39*1.9+2,IF(A22&gt;0,(A22-0)/20*0.9+1,1)))))))</f>
        <v/>
      </c>
      <c r="N22" s="340"/>
      <c r="O22" s="340"/>
      <c r="P22" s="315"/>
      <c r="Q22" s="273" t="str">
        <f>IF(A22=0,"",IF(M22&lt;2,"Very Low",IF(M22&lt;4,"Low",IF(M22&lt;6,"Moderate",IF(M22&lt;8,"High",IF(M22&lt;10,"Very High",IF(M22&gt;=10,"Extreme")))))))</f>
        <v/>
      </c>
      <c r="R22" s="274"/>
      <c r="S22" s="274"/>
      <c r="T22" s="274"/>
      <c r="U22" s="275"/>
      <c r="V22" s="276"/>
      <c r="W22" s="306"/>
      <c r="X22" s="307"/>
      <c r="Y22" s="307"/>
      <c r="Z22" s="307"/>
      <c r="AA22" s="307"/>
      <c r="AB22" s="308"/>
      <c r="AC22" s="38"/>
      <c r="AD22" s="38"/>
      <c r="AE22" s="247"/>
      <c r="AF22" s="248" t="s">
        <v>99</v>
      </c>
      <c r="AG22" s="248"/>
      <c r="AH22" s="248"/>
      <c r="AI22" s="248"/>
      <c r="AJ22" s="248"/>
      <c r="AK22" s="248"/>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2"/>
      <c r="BJ22" s="18"/>
    </row>
    <row r="23" spans="1:64" ht="12.75" customHeight="1" x14ac:dyDescent="0.2">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2" t="s">
        <v>100</v>
      </c>
      <c r="AF23" s="354" t="s">
        <v>101</v>
      </c>
      <c r="AG23" s="355"/>
      <c r="AH23" s="356"/>
      <c r="AI23" s="356"/>
      <c r="AJ23" s="356"/>
      <c r="AK23" s="356"/>
      <c r="AL23" s="200"/>
      <c r="AM23" s="357"/>
      <c r="AN23" s="358" t="s">
        <v>102</v>
      </c>
      <c r="AO23" s="200"/>
      <c r="AP23" s="200"/>
      <c r="AQ23" s="200"/>
      <c r="AR23" s="200"/>
      <c r="AS23" s="200"/>
      <c r="AT23" s="200"/>
      <c r="AU23" s="200"/>
      <c r="AV23" s="200"/>
      <c r="AW23" s="200"/>
      <c r="AX23" s="200"/>
      <c r="AY23" s="200"/>
      <c r="AZ23" s="200"/>
      <c r="BA23" s="200"/>
      <c r="BB23" s="200"/>
      <c r="BC23" s="200"/>
      <c r="BD23" s="200"/>
      <c r="BE23" s="200"/>
      <c r="BF23" s="200"/>
      <c r="BG23" s="200"/>
      <c r="BH23" s="201"/>
      <c r="BJ23" s="18"/>
    </row>
    <row r="24" spans="1:64" ht="12.75" customHeight="1" x14ac:dyDescent="0.2">
      <c r="A24" s="318" t="s">
        <v>103</v>
      </c>
      <c r="B24" s="319"/>
      <c r="C24" s="319"/>
      <c r="D24" s="319"/>
      <c r="E24" s="320"/>
      <c r="F24" s="123"/>
      <c r="G24" s="124"/>
      <c r="H24" s="124"/>
      <c r="I24" s="52"/>
      <c r="J24" s="52"/>
      <c r="K24" s="52"/>
      <c r="L24" s="53"/>
      <c r="M24" s="309" t="s">
        <v>56</v>
      </c>
      <c r="N24" s="328"/>
      <c r="O24" s="328"/>
      <c r="P24" s="329"/>
      <c r="Q24" s="324" t="s">
        <v>57</v>
      </c>
      <c r="R24" s="319"/>
      <c r="S24" s="319"/>
      <c r="T24" s="319"/>
      <c r="U24" s="319"/>
      <c r="V24" s="320"/>
      <c r="W24" s="309" t="s">
        <v>58</v>
      </c>
      <c r="X24" s="310"/>
      <c r="Y24" s="310"/>
      <c r="Z24" s="310"/>
      <c r="AA24" s="310"/>
      <c r="AB24" s="311"/>
      <c r="AC24" s="34"/>
      <c r="AD24" s="34"/>
      <c r="AE24" s="352"/>
      <c r="AF24" s="348" t="s">
        <v>104</v>
      </c>
      <c r="AG24" s="349"/>
      <c r="AH24" s="346"/>
      <c r="AI24" s="346"/>
      <c r="AJ24" s="346"/>
      <c r="AK24" s="346"/>
      <c r="AL24" s="346"/>
      <c r="AM24" s="350"/>
      <c r="AN24" s="345" t="s">
        <v>105</v>
      </c>
      <c r="AO24" s="346"/>
      <c r="AP24" s="346"/>
      <c r="AQ24" s="346"/>
      <c r="AR24" s="346"/>
      <c r="AS24" s="346"/>
      <c r="AT24" s="346"/>
      <c r="AU24" s="346"/>
      <c r="AV24" s="346"/>
      <c r="AW24" s="346"/>
      <c r="AX24" s="346"/>
      <c r="AY24" s="346"/>
      <c r="AZ24" s="346"/>
      <c r="BA24" s="346"/>
      <c r="BB24" s="346"/>
      <c r="BC24" s="346"/>
      <c r="BD24" s="346"/>
      <c r="BE24" s="346"/>
      <c r="BF24" s="346"/>
      <c r="BG24" s="346"/>
      <c r="BH24" s="347"/>
      <c r="BJ24" s="18"/>
    </row>
    <row r="25" spans="1:64" ht="12.75" customHeight="1" x14ac:dyDescent="0.2">
      <c r="A25" s="321"/>
      <c r="B25" s="322"/>
      <c r="C25" s="322"/>
      <c r="D25" s="322"/>
      <c r="E25" s="323"/>
      <c r="F25" s="54"/>
      <c r="G25" s="55"/>
      <c r="H25" s="55"/>
      <c r="I25" s="55"/>
      <c r="J25" s="55"/>
      <c r="K25" s="55"/>
      <c r="L25" s="56"/>
      <c r="M25" s="330"/>
      <c r="N25" s="331"/>
      <c r="O25" s="331"/>
      <c r="P25" s="332"/>
      <c r="Q25" s="325"/>
      <c r="R25" s="322"/>
      <c r="S25" s="322"/>
      <c r="T25" s="322"/>
      <c r="U25" s="322"/>
      <c r="V25" s="323"/>
      <c r="W25" s="312"/>
      <c r="X25" s="313"/>
      <c r="Y25" s="313"/>
      <c r="Z25" s="313"/>
      <c r="AA25" s="313"/>
      <c r="AB25" s="314"/>
      <c r="AC25" s="34"/>
      <c r="AD25" s="34"/>
      <c r="AE25" s="352"/>
      <c r="AF25" s="348" t="s">
        <v>106</v>
      </c>
      <c r="AG25" s="349"/>
      <c r="AH25" s="287"/>
      <c r="AI25" s="287"/>
      <c r="AJ25" s="287"/>
      <c r="AK25" s="287"/>
      <c r="AL25" s="346"/>
      <c r="AM25" s="350"/>
      <c r="AN25" s="345" t="s">
        <v>107</v>
      </c>
      <c r="AO25" s="346"/>
      <c r="AP25" s="346"/>
      <c r="AQ25" s="346"/>
      <c r="AR25" s="346"/>
      <c r="AS25" s="346"/>
      <c r="AT25" s="346"/>
      <c r="AU25" s="346"/>
      <c r="AV25" s="346"/>
      <c r="AW25" s="346"/>
      <c r="AX25" s="346"/>
      <c r="AY25" s="346"/>
      <c r="AZ25" s="346"/>
      <c r="BA25" s="346"/>
      <c r="BB25" s="346"/>
      <c r="BC25" s="346"/>
      <c r="BD25" s="346"/>
      <c r="BE25" s="346"/>
      <c r="BF25" s="346"/>
      <c r="BG25" s="346"/>
      <c r="BH25" s="347"/>
      <c r="BJ25" s="18"/>
    </row>
    <row r="26" spans="1:64" ht="12.75" customHeight="1" thickBot="1" x14ac:dyDescent="0.25">
      <c r="A26" s="263"/>
      <c r="B26" s="264"/>
      <c r="C26" s="264"/>
      <c r="D26" s="264"/>
      <c r="E26" s="265"/>
      <c r="F26" s="47"/>
      <c r="G26" s="126"/>
      <c r="H26" s="126"/>
      <c r="I26" s="126"/>
      <c r="J26" s="126"/>
      <c r="K26" s="126"/>
      <c r="L26" s="49"/>
      <c r="M26" s="268" t="str">
        <f>IF(A26=0,"",IF(A26&lt;10,10,IF(A26&lt;15.01,9-((A26-10)/5),IF(A26&lt;29.01,7.9-((A26-15)/14*1.9),IF(A26&lt;54.01,5.9-((A26-30)/24*1.9),IF(A26&lt;79.01,3.9-((A26-55)/24*1.9),IF(A26&lt;100.01,1.9-((A26-80)/20*0.9),1)))))))</f>
        <v/>
      </c>
      <c r="N26" s="271"/>
      <c r="O26" s="271"/>
      <c r="P26" s="272"/>
      <c r="Q26" s="273" t="str">
        <f>IF(A26=0,"",IF(M26&lt;2,"Very Low",IF(M26&lt;4,"Low",IF(M26&lt;6,"Moderate",IF(M26&lt;8,"High",IF(M26&lt;10,"Very High",IF(M26&gt;=10,"Extreme")))))))</f>
        <v/>
      </c>
      <c r="R26" s="274"/>
      <c r="S26" s="274"/>
      <c r="T26" s="274"/>
      <c r="U26" s="275"/>
      <c r="V26" s="276"/>
      <c r="W26" s="306"/>
      <c r="X26" s="307"/>
      <c r="Y26" s="307"/>
      <c r="Z26" s="307"/>
      <c r="AA26" s="307"/>
      <c r="AB26" s="308"/>
      <c r="AC26" s="38"/>
      <c r="AD26" s="38"/>
      <c r="AE26" s="352"/>
      <c r="AF26" s="348" t="s">
        <v>108</v>
      </c>
      <c r="AG26" s="349"/>
      <c r="AH26" s="287"/>
      <c r="AI26" s="287"/>
      <c r="AJ26" s="287"/>
      <c r="AK26" s="287"/>
      <c r="AL26" s="346"/>
      <c r="AM26" s="350"/>
      <c r="AN26" s="351" t="s">
        <v>109</v>
      </c>
      <c r="AO26" s="346"/>
      <c r="AP26" s="346"/>
      <c r="AQ26" s="346"/>
      <c r="AR26" s="346"/>
      <c r="AS26" s="346"/>
      <c r="AT26" s="346"/>
      <c r="AU26" s="346"/>
      <c r="AV26" s="346"/>
      <c r="AW26" s="346"/>
      <c r="AX26" s="346"/>
      <c r="AY26" s="346"/>
      <c r="AZ26" s="346"/>
      <c r="BA26" s="346"/>
      <c r="BB26" s="346"/>
      <c r="BC26" s="346"/>
      <c r="BD26" s="346"/>
      <c r="BE26" s="346"/>
      <c r="BF26" s="346"/>
      <c r="BG26" s="346"/>
      <c r="BH26" s="347"/>
      <c r="BJ26" s="18"/>
    </row>
    <row r="27" spans="1:64" ht="12.75" customHeight="1" x14ac:dyDescent="0.2">
      <c r="A27" s="39"/>
      <c r="B27" s="40"/>
      <c r="C27" s="40"/>
      <c r="D27" s="40"/>
      <c r="E27" s="40"/>
      <c r="F27" s="57"/>
      <c r="G27" s="57"/>
      <c r="H27" s="57"/>
      <c r="I27" s="57"/>
      <c r="J27" s="57"/>
      <c r="K27" s="57"/>
      <c r="L27" s="58"/>
      <c r="M27" s="359" t="s">
        <v>110</v>
      </c>
      <c r="N27" s="360"/>
      <c r="O27" s="360"/>
      <c r="P27" s="361"/>
      <c r="Q27" s="362"/>
      <c r="R27" s="362"/>
      <c r="S27" s="362"/>
      <c r="T27" s="362"/>
      <c r="U27" s="362"/>
      <c r="V27" s="363"/>
      <c r="W27" s="285" t="s">
        <v>58</v>
      </c>
      <c r="X27" s="287"/>
      <c r="Y27" s="287"/>
      <c r="Z27" s="287"/>
      <c r="AA27" s="287"/>
      <c r="AB27" s="292"/>
      <c r="AC27" s="34"/>
      <c r="AD27" s="34"/>
      <c r="AE27" s="352"/>
      <c r="AF27" s="348" t="s">
        <v>111</v>
      </c>
      <c r="AG27" s="349"/>
      <c r="AH27" s="287"/>
      <c r="AI27" s="287"/>
      <c r="AJ27" s="287"/>
      <c r="AK27" s="287"/>
      <c r="AL27" s="346"/>
      <c r="AM27" s="350"/>
      <c r="AN27" s="351" t="s">
        <v>112</v>
      </c>
      <c r="AO27" s="346"/>
      <c r="AP27" s="346"/>
      <c r="AQ27" s="346"/>
      <c r="AR27" s="346"/>
      <c r="AS27" s="346"/>
      <c r="AT27" s="346"/>
      <c r="AU27" s="346"/>
      <c r="AV27" s="346"/>
      <c r="AW27" s="346"/>
      <c r="AX27" s="346"/>
      <c r="AY27" s="346"/>
      <c r="AZ27" s="346"/>
      <c r="BA27" s="346"/>
      <c r="BB27" s="346"/>
      <c r="BC27" s="346"/>
      <c r="BD27" s="346"/>
      <c r="BE27" s="346"/>
      <c r="BF27" s="346"/>
      <c r="BG27" s="346"/>
      <c r="BH27" s="347"/>
      <c r="BJ27" s="18"/>
    </row>
    <row r="28" spans="1:64" ht="12.75" customHeight="1" thickBot="1" x14ac:dyDescent="0.25">
      <c r="A28" s="59" t="s">
        <v>113</v>
      </c>
      <c r="B28" s="60"/>
      <c r="C28" s="60"/>
      <c r="D28" s="60"/>
      <c r="E28" s="61"/>
      <c r="F28" s="61"/>
      <c r="G28" s="61"/>
      <c r="H28" s="61"/>
      <c r="I28" s="61"/>
      <c r="J28" s="61"/>
      <c r="K28" s="61"/>
      <c r="L28" s="62"/>
      <c r="M28" s="266"/>
      <c r="N28" s="264"/>
      <c r="O28" s="264"/>
      <c r="P28" s="364"/>
      <c r="Q28" s="365"/>
      <c r="R28" s="365"/>
      <c r="S28" s="365"/>
      <c r="T28" s="365"/>
      <c r="U28" s="365"/>
      <c r="V28" s="366"/>
      <c r="W28" s="306"/>
      <c r="X28" s="307"/>
      <c r="Y28" s="307"/>
      <c r="Z28" s="307"/>
      <c r="AA28" s="307"/>
      <c r="AB28" s="308"/>
      <c r="AC28" s="38"/>
      <c r="AD28" s="38"/>
      <c r="AE28" s="352"/>
      <c r="AF28" s="348" t="s">
        <v>114</v>
      </c>
      <c r="AG28" s="349"/>
      <c r="AH28" s="287"/>
      <c r="AI28" s="287"/>
      <c r="AJ28" s="287"/>
      <c r="AK28" s="287"/>
      <c r="AL28" s="367"/>
      <c r="AM28" s="368"/>
      <c r="AN28" s="345" t="s">
        <v>115</v>
      </c>
      <c r="AO28" s="346"/>
      <c r="AP28" s="346"/>
      <c r="AQ28" s="346"/>
      <c r="AR28" s="346"/>
      <c r="AS28" s="346"/>
      <c r="AT28" s="346"/>
      <c r="AU28" s="346"/>
      <c r="AV28" s="346"/>
      <c r="AW28" s="346"/>
      <c r="AX28" s="346"/>
      <c r="AY28" s="346"/>
      <c r="AZ28" s="346"/>
      <c r="BA28" s="346"/>
      <c r="BB28" s="346"/>
      <c r="BC28" s="346"/>
      <c r="BD28" s="346"/>
      <c r="BE28" s="346"/>
      <c r="BF28" s="346"/>
      <c r="BG28" s="346"/>
      <c r="BH28" s="347"/>
      <c r="BJ28" s="18"/>
    </row>
    <row r="29" spans="1:64" ht="12.75" customHeight="1" thickBot="1" x14ac:dyDescent="0.25">
      <c r="A29" s="39"/>
      <c r="B29" s="40"/>
      <c r="C29" s="40"/>
      <c r="D29" s="40"/>
      <c r="E29" s="40"/>
      <c r="F29" s="57"/>
      <c r="G29" s="57"/>
      <c r="H29" s="57"/>
      <c r="I29" s="57"/>
      <c r="J29" s="57"/>
      <c r="K29" s="57"/>
      <c r="L29" s="58"/>
      <c r="M29" s="359" t="s">
        <v>110</v>
      </c>
      <c r="N29" s="360"/>
      <c r="O29" s="360"/>
      <c r="P29" s="396"/>
      <c r="Q29" s="397"/>
      <c r="R29" s="362"/>
      <c r="S29" s="362"/>
      <c r="T29" s="362"/>
      <c r="U29" s="398"/>
      <c r="V29" s="399"/>
      <c r="W29" s="285" t="s">
        <v>58</v>
      </c>
      <c r="X29" s="287"/>
      <c r="Y29" s="287"/>
      <c r="Z29" s="287"/>
      <c r="AA29" s="287"/>
      <c r="AB29" s="292"/>
      <c r="AC29" s="34"/>
      <c r="AD29" s="34"/>
      <c r="AE29" s="352"/>
      <c r="AF29" s="400" t="s">
        <v>116</v>
      </c>
      <c r="AG29" s="401"/>
      <c r="AH29" s="402"/>
      <c r="AI29" s="402"/>
      <c r="AJ29" s="402"/>
      <c r="AK29" s="402"/>
      <c r="AL29" s="403"/>
      <c r="AM29" s="404"/>
      <c r="AN29" s="405" t="s">
        <v>117</v>
      </c>
      <c r="AO29" s="406"/>
      <c r="AP29" s="406"/>
      <c r="AQ29" s="406"/>
      <c r="AR29" s="406"/>
      <c r="AS29" s="406"/>
      <c r="AT29" s="406"/>
      <c r="AU29" s="406"/>
      <c r="AV29" s="406"/>
      <c r="AW29" s="406"/>
      <c r="AX29" s="406"/>
      <c r="AY29" s="406"/>
      <c r="AZ29" s="406"/>
      <c r="BA29" s="406"/>
      <c r="BB29" s="406"/>
      <c r="BC29" s="406"/>
      <c r="BD29" s="406"/>
      <c r="BE29" s="406"/>
      <c r="BF29" s="406"/>
      <c r="BG29" s="406"/>
      <c r="BH29" s="407"/>
      <c r="BJ29" s="18"/>
    </row>
    <row r="30" spans="1:64" ht="12.75" customHeight="1" thickBot="1" x14ac:dyDescent="0.25">
      <c r="A30" s="63" t="s">
        <v>118</v>
      </c>
      <c r="B30" s="64"/>
      <c r="C30" s="64"/>
      <c r="D30" s="64"/>
      <c r="E30" s="65"/>
      <c r="F30" s="65"/>
      <c r="G30" s="65"/>
      <c r="H30" s="65"/>
      <c r="I30" s="65"/>
      <c r="J30" s="65"/>
      <c r="K30" s="65"/>
      <c r="L30" s="66"/>
      <c r="M30" s="408"/>
      <c r="N30" s="409"/>
      <c r="O30" s="409"/>
      <c r="P30" s="410"/>
      <c r="Q30" s="309"/>
      <c r="R30" s="328"/>
      <c r="S30" s="328"/>
      <c r="T30" s="328"/>
      <c r="U30" s="411"/>
      <c r="V30" s="412"/>
      <c r="W30" s="306"/>
      <c r="X30" s="307"/>
      <c r="Y30" s="307"/>
      <c r="Z30" s="307"/>
      <c r="AA30" s="307"/>
      <c r="AB30" s="308"/>
      <c r="AC30" s="38"/>
      <c r="AD30" s="38"/>
      <c r="AE30" s="352"/>
      <c r="AF30" s="248" t="s">
        <v>119</v>
      </c>
      <c r="AG30" s="248"/>
      <c r="AH30" s="248"/>
      <c r="AI30" s="248"/>
      <c r="AJ30" s="248"/>
      <c r="AK30" s="248"/>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2"/>
      <c r="BJ30" s="18"/>
    </row>
    <row r="31" spans="1:64" ht="12.75" customHeight="1" thickTop="1" thickBot="1" x14ac:dyDescent="0.3">
      <c r="A31" s="421" t="s">
        <v>120</v>
      </c>
      <c r="B31" s="422"/>
      <c r="C31" s="422"/>
      <c r="D31" s="422"/>
      <c r="E31" s="423"/>
      <c r="F31" s="423"/>
      <c r="G31" s="423"/>
      <c r="H31" s="423"/>
      <c r="I31" s="423"/>
      <c r="J31" s="423"/>
      <c r="K31" s="423"/>
      <c r="L31" s="423"/>
      <c r="M31" s="424" t="str">
        <f>IF(A12=0,"",SUM(M11:P30))</f>
        <v/>
      </c>
      <c r="N31" s="424"/>
      <c r="O31" s="424"/>
      <c r="P31" s="425"/>
      <c r="Q31" s="369"/>
      <c r="R31" s="369"/>
      <c r="S31" s="369"/>
      <c r="T31" s="369"/>
      <c r="U31" s="370"/>
      <c r="V31" s="370"/>
      <c r="W31" s="370"/>
      <c r="X31" s="370"/>
      <c r="Y31" s="370"/>
      <c r="Z31" s="370"/>
      <c r="AA31" s="371"/>
      <c r="AB31" s="372"/>
      <c r="AC31" s="67"/>
      <c r="AD31" s="67"/>
      <c r="AE31" s="353"/>
      <c r="AF31" s="373" t="s">
        <v>121</v>
      </c>
      <c r="AG31" s="374"/>
      <c r="AH31" s="374"/>
      <c r="AI31" s="374"/>
      <c r="AJ31" s="374"/>
      <c r="AK31" s="374"/>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75"/>
      <c r="BH31" s="376"/>
      <c r="BJ31" s="18"/>
    </row>
    <row r="32" spans="1:64" s="19" customFormat="1" ht="12.75" customHeight="1" thickBot="1" x14ac:dyDescent="0.3">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25">
      <c r="A33" s="377" t="s">
        <v>122</v>
      </c>
      <c r="B33" s="356"/>
      <c r="C33" s="356"/>
      <c r="D33" s="356"/>
      <c r="E33" s="356"/>
      <c r="F33" s="356"/>
      <c r="G33" s="356"/>
      <c r="H33" s="356"/>
      <c r="I33" s="356"/>
      <c r="J33" s="356"/>
      <c r="K33" s="356"/>
      <c r="L33" s="356"/>
      <c r="M33" s="378"/>
      <c r="N33" s="70"/>
      <c r="O33" s="20"/>
      <c r="P33" s="20"/>
      <c r="Q33" s="20"/>
      <c r="R33" s="20"/>
      <c r="S33" s="20"/>
      <c r="AH33" s="19"/>
      <c r="AO33" s="18"/>
      <c r="AP33" s="379"/>
      <c r="AQ33" s="183"/>
      <c r="AR33" s="183"/>
      <c r="AS33" s="183"/>
      <c r="AT33" s="183"/>
      <c r="AU33" s="183"/>
      <c r="AV33" s="183"/>
      <c r="AW33" s="183"/>
      <c r="AX33" s="183"/>
      <c r="AY33" s="183"/>
      <c r="AZ33" s="183"/>
      <c r="BA33" s="183"/>
      <c r="BB33" s="183"/>
      <c r="BC33" s="183"/>
      <c r="BD33" s="183"/>
      <c r="BE33" s="183"/>
      <c r="BF33" s="183"/>
      <c r="BG33" s="183"/>
      <c r="BH33" s="183"/>
      <c r="BI33" s="71"/>
    </row>
    <row r="34" spans="1:61" ht="12.75" customHeight="1" x14ac:dyDescent="0.25">
      <c r="A34" s="384" t="s">
        <v>123</v>
      </c>
      <c r="B34" s="310"/>
      <c r="C34" s="310"/>
      <c r="D34" s="326"/>
      <c r="E34" s="388" t="s">
        <v>124</v>
      </c>
      <c r="F34" s="388"/>
      <c r="G34" s="388"/>
      <c r="H34" s="389"/>
      <c r="I34" s="391" t="s">
        <v>58</v>
      </c>
      <c r="J34" s="310"/>
      <c r="K34" s="310"/>
      <c r="L34" s="310"/>
      <c r="M34" s="311"/>
      <c r="N34" s="70"/>
      <c r="O34" s="72"/>
      <c r="P34" s="20"/>
      <c r="Q34" s="20"/>
      <c r="R34" s="20"/>
      <c r="S34" s="20"/>
      <c r="AH34" s="19"/>
      <c r="AO34" s="18"/>
      <c r="AP34" s="380"/>
      <c r="AQ34" s="381"/>
      <c r="AR34" s="381"/>
      <c r="AS34" s="381"/>
      <c r="AT34" s="381"/>
      <c r="AU34" s="381"/>
      <c r="AV34" s="381"/>
      <c r="AW34" s="381"/>
      <c r="AX34" s="381"/>
      <c r="AY34" s="381"/>
      <c r="AZ34" s="381"/>
      <c r="BA34" s="381"/>
      <c r="BB34" s="381"/>
      <c r="BC34" s="381"/>
      <c r="BD34" s="381"/>
      <c r="BE34" s="381"/>
      <c r="BF34" s="381"/>
      <c r="BG34" s="381"/>
      <c r="BH34" s="381"/>
      <c r="BI34" s="71"/>
    </row>
    <row r="35" spans="1:61" ht="12.75" customHeight="1" thickBot="1" x14ac:dyDescent="0.3">
      <c r="A35" s="385"/>
      <c r="B35" s="386"/>
      <c r="C35" s="386"/>
      <c r="D35" s="387"/>
      <c r="E35" s="390"/>
      <c r="F35" s="390"/>
      <c r="G35" s="390"/>
      <c r="H35" s="390"/>
      <c r="I35" s="392"/>
      <c r="J35" s="386"/>
      <c r="K35" s="386"/>
      <c r="L35" s="386"/>
      <c r="M35" s="393"/>
      <c r="N35" s="70"/>
      <c r="O35" s="72"/>
      <c r="P35" s="20"/>
      <c r="Q35" s="20"/>
      <c r="R35" s="20"/>
      <c r="S35" s="20"/>
      <c r="T35" s="25"/>
      <c r="U35" s="25"/>
      <c r="V35" s="25"/>
      <c r="W35" s="25"/>
      <c r="X35" s="25"/>
      <c r="Y35" s="25"/>
      <c r="Z35" s="25"/>
      <c r="AH35" s="19"/>
      <c r="AO35" s="18"/>
      <c r="AP35" s="380"/>
      <c r="AQ35" s="381"/>
      <c r="AR35" s="381"/>
      <c r="AS35" s="381"/>
      <c r="AT35" s="381"/>
      <c r="AU35" s="381"/>
      <c r="AV35" s="381"/>
      <c r="AW35" s="381"/>
      <c r="AX35" s="381"/>
      <c r="AY35" s="381"/>
      <c r="AZ35" s="381"/>
      <c r="BA35" s="381"/>
      <c r="BB35" s="381"/>
      <c r="BC35" s="381"/>
      <c r="BD35" s="381"/>
      <c r="BE35" s="381"/>
      <c r="BF35" s="381"/>
      <c r="BG35" s="381"/>
      <c r="BH35" s="381"/>
      <c r="BI35" s="71"/>
    </row>
    <row r="36" spans="1:61" ht="12.75" customHeight="1" x14ac:dyDescent="0.25">
      <c r="A36" s="394"/>
      <c r="B36" s="395"/>
      <c r="C36" s="395"/>
      <c r="D36" s="395"/>
      <c r="E36" s="395"/>
      <c r="F36" s="395"/>
      <c r="G36" s="395"/>
      <c r="H36" s="395"/>
      <c r="I36" s="413"/>
      <c r="J36" s="414"/>
      <c r="K36" s="414"/>
      <c r="L36" s="414"/>
      <c r="M36" s="415"/>
      <c r="N36" s="73"/>
      <c r="O36" s="74"/>
      <c r="P36" s="74"/>
      <c r="Q36" s="74"/>
      <c r="R36" s="74"/>
      <c r="S36" s="74"/>
      <c r="AH36" s="19"/>
      <c r="AO36" s="18"/>
      <c r="AP36" s="380"/>
      <c r="AQ36" s="381"/>
      <c r="AR36" s="381"/>
      <c r="AS36" s="381"/>
      <c r="AT36" s="381"/>
      <c r="AU36" s="381"/>
      <c r="AV36" s="381"/>
      <c r="AW36" s="381"/>
      <c r="AX36" s="381"/>
      <c r="AY36" s="381"/>
      <c r="AZ36" s="381"/>
      <c r="BA36" s="381"/>
      <c r="BB36" s="381"/>
      <c r="BC36" s="381"/>
      <c r="BD36" s="381"/>
      <c r="BE36" s="381"/>
      <c r="BF36" s="381"/>
      <c r="BG36" s="381"/>
      <c r="BH36" s="381"/>
      <c r="BI36" s="71"/>
    </row>
    <row r="37" spans="1:61" ht="12.75" customHeight="1" x14ac:dyDescent="0.25">
      <c r="A37" s="416"/>
      <c r="B37" s="417"/>
      <c r="C37" s="417"/>
      <c r="D37" s="417"/>
      <c r="E37" s="417"/>
      <c r="F37" s="417"/>
      <c r="G37" s="417"/>
      <c r="H37" s="417"/>
      <c r="I37" s="418"/>
      <c r="J37" s="419"/>
      <c r="K37" s="419"/>
      <c r="L37" s="419"/>
      <c r="M37" s="420"/>
      <c r="N37" s="73"/>
      <c r="O37" s="74"/>
      <c r="P37" s="74"/>
      <c r="Q37" s="74"/>
      <c r="R37" s="74"/>
      <c r="S37" s="74"/>
      <c r="AH37" s="19"/>
      <c r="AO37" s="18"/>
      <c r="AP37" s="380"/>
      <c r="AQ37" s="381"/>
      <c r="AR37" s="381"/>
      <c r="AS37" s="381"/>
      <c r="AT37" s="381"/>
      <c r="AU37" s="381"/>
      <c r="AV37" s="381"/>
      <c r="AW37" s="381"/>
      <c r="AX37" s="381"/>
      <c r="AY37" s="381"/>
      <c r="AZ37" s="381"/>
      <c r="BA37" s="381"/>
      <c r="BB37" s="381"/>
      <c r="BC37" s="381"/>
      <c r="BD37" s="381"/>
      <c r="BE37" s="381"/>
      <c r="BF37" s="381"/>
      <c r="BG37" s="381"/>
      <c r="BH37" s="381"/>
      <c r="BI37" s="71"/>
    </row>
    <row r="38" spans="1:61" ht="12.75" customHeight="1" x14ac:dyDescent="0.25">
      <c r="A38" s="416"/>
      <c r="B38" s="417"/>
      <c r="C38" s="417"/>
      <c r="D38" s="417"/>
      <c r="E38" s="417"/>
      <c r="F38" s="417"/>
      <c r="G38" s="417"/>
      <c r="H38" s="417"/>
      <c r="I38" s="418"/>
      <c r="J38" s="419"/>
      <c r="K38" s="419"/>
      <c r="L38" s="419"/>
      <c r="M38" s="420"/>
      <c r="N38" s="73"/>
      <c r="O38" s="74"/>
      <c r="P38" s="74"/>
      <c r="Q38" s="74"/>
      <c r="R38" s="74"/>
      <c r="S38" s="74"/>
      <c r="AH38" s="19"/>
      <c r="AO38" s="18"/>
      <c r="AP38" s="380"/>
      <c r="AQ38" s="381"/>
      <c r="AR38" s="381"/>
      <c r="AS38" s="381"/>
      <c r="AT38" s="381"/>
      <c r="AU38" s="381"/>
      <c r="AV38" s="381"/>
      <c r="AW38" s="381"/>
      <c r="AX38" s="381"/>
      <c r="AY38" s="381"/>
      <c r="AZ38" s="381"/>
      <c r="BA38" s="381"/>
      <c r="BB38" s="381"/>
      <c r="BC38" s="381"/>
      <c r="BD38" s="381"/>
      <c r="BE38" s="381"/>
      <c r="BF38" s="381"/>
      <c r="BG38" s="381"/>
      <c r="BH38" s="381"/>
      <c r="BI38" s="71"/>
    </row>
    <row r="39" spans="1:61" ht="12.75" customHeight="1" x14ac:dyDescent="0.25">
      <c r="A39" s="416"/>
      <c r="B39" s="417"/>
      <c r="C39" s="417"/>
      <c r="D39" s="417"/>
      <c r="E39" s="417"/>
      <c r="F39" s="417"/>
      <c r="G39" s="417"/>
      <c r="H39" s="417"/>
      <c r="I39" s="418"/>
      <c r="J39" s="419"/>
      <c r="K39" s="419"/>
      <c r="L39" s="419"/>
      <c r="M39" s="420"/>
      <c r="N39" s="73"/>
      <c r="O39" s="74"/>
      <c r="P39" s="74"/>
      <c r="Q39" s="74"/>
      <c r="R39" s="74"/>
      <c r="S39" s="74"/>
      <c r="AH39" s="19"/>
      <c r="AO39" s="18"/>
      <c r="AP39" s="380"/>
      <c r="AQ39" s="381"/>
      <c r="AR39" s="381"/>
      <c r="AS39" s="381"/>
      <c r="AT39" s="381"/>
      <c r="AU39" s="381"/>
      <c r="AV39" s="381"/>
      <c r="AW39" s="381"/>
      <c r="AX39" s="381"/>
      <c r="AY39" s="381"/>
      <c r="AZ39" s="381"/>
      <c r="BA39" s="381"/>
      <c r="BB39" s="381"/>
      <c r="BC39" s="381"/>
      <c r="BD39" s="381"/>
      <c r="BE39" s="381"/>
      <c r="BF39" s="381"/>
      <c r="BG39" s="381"/>
      <c r="BH39" s="381"/>
      <c r="BI39" s="71"/>
    </row>
    <row r="40" spans="1:61" ht="12.75" customHeight="1" x14ac:dyDescent="0.25">
      <c r="A40" s="416"/>
      <c r="B40" s="417"/>
      <c r="C40" s="417"/>
      <c r="D40" s="417"/>
      <c r="E40" s="417"/>
      <c r="F40" s="417"/>
      <c r="G40" s="417"/>
      <c r="H40" s="417"/>
      <c r="I40" s="418"/>
      <c r="J40" s="419"/>
      <c r="K40" s="419"/>
      <c r="L40" s="419"/>
      <c r="M40" s="420"/>
      <c r="N40" s="73"/>
      <c r="O40" s="74"/>
      <c r="P40" s="74"/>
      <c r="Q40" s="74"/>
      <c r="R40" s="74"/>
      <c r="S40" s="74"/>
      <c r="AH40" s="19"/>
      <c r="AO40" s="18"/>
      <c r="AP40" s="380"/>
      <c r="AQ40" s="381"/>
      <c r="AR40" s="381"/>
      <c r="AS40" s="381"/>
      <c r="AT40" s="381"/>
      <c r="AU40" s="381"/>
      <c r="AV40" s="381"/>
      <c r="AW40" s="381"/>
      <c r="AX40" s="381"/>
      <c r="AY40" s="381"/>
      <c r="AZ40" s="381"/>
      <c r="BA40" s="381"/>
      <c r="BB40" s="381"/>
      <c r="BC40" s="381"/>
      <c r="BD40" s="381"/>
      <c r="BE40" s="381"/>
      <c r="BF40" s="381"/>
      <c r="BG40" s="381"/>
      <c r="BH40" s="381"/>
      <c r="BI40" s="71"/>
    </row>
    <row r="41" spans="1:61" ht="12.75" customHeight="1" x14ac:dyDescent="0.25">
      <c r="A41" s="416"/>
      <c r="B41" s="417"/>
      <c r="C41" s="417"/>
      <c r="D41" s="417"/>
      <c r="E41" s="417"/>
      <c r="F41" s="417"/>
      <c r="G41" s="417"/>
      <c r="H41" s="417"/>
      <c r="I41" s="418"/>
      <c r="J41" s="419"/>
      <c r="K41" s="419"/>
      <c r="L41" s="419"/>
      <c r="M41" s="420"/>
      <c r="N41" s="73"/>
      <c r="O41" s="74"/>
      <c r="P41" s="74"/>
      <c r="Q41" s="74"/>
      <c r="R41" s="74"/>
      <c r="S41" s="74"/>
      <c r="AH41" s="19"/>
      <c r="AO41" s="18"/>
      <c r="AP41" s="380"/>
      <c r="AQ41" s="381"/>
      <c r="AR41" s="381"/>
      <c r="AS41" s="381"/>
      <c r="AT41" s="381"/>
      <c r="AU41" s="381"/>
      <c r="AV41" s="381"/>
      <c r="AW41" s="381"/>
      <c r="AX41" s="381"/>
      <c r="AY41" s="381"/>
      <c r="AZ41" s="381"/>
      <c r="BA41" s="381"/>
      <c r="BB41" s="381"/>
      <c r="BC41" s="381"/>
      <c r="BD41" s="381"/>
      <c r="BE41" s="381"/>
      <c r="BF41" s="381"/>
      <c r="BG41" s="381"/>
      <c r="BH41" s="381"/>
      <c r="BI41" s="71"/>
    </row>
    <row r="42" spans="1:61" ht="12.75" customHeight="1" x14ac:dyDescent="0.25">
      <c r="A42" s="416"/>
      <c r="B42" s="417"/>
      <c r="C42" s="417"/>
      <c r="D42" s="417"/>
      <c r="E42" s="417"/>
      <c r="F42" s="417"/>
      <c r="G42" s="417"/>
      <c r="H42" s="417"/>
      <c r="I42" s="418"/>
      <c r="J42" s="419"/>
      <c r="K42" s="419"/>
      <c r="L42" s="419"/>
      <c r="M42" s="420"/>
      <c r="N42" s="73"/>
      <c r="O42" s="74"/>
      <c r="P42" s="74"/>
      <c r="Q42" s="74"/>
      <c r="R42" s="74"/>
      <c r="S42" s="74"/>
      <c r="AH42" s="19"/>
      <c r="AO42" s="18"/>
      <c r="AP42" s="380"/>
      <c r="AQ42" s="381"/>
      <c r="AR42" s="381"/>
      <c r="AS42" s="381"/>
      <c r="AT42" s="381"/>
      <c r="AU42" s="381"/>
      <c r="AV42" s="381"/>
      <c r="AW42" s="381"/>
      <c r="AX42" s="381"/>
      <c r="AY42" s="381"/>
      <c r="AZ42" s="381"/>
      <c r="BA42" s="381"/>
      <c r="BB42" s="381"/>
      <c r="BC42" s="381"/>
      <c r="BD42" s="381"/>
      <c r="BE42" s="381"/>
      <c r="BF42" s="381"/>
      <c r="BG42" s="381"/>
      <c r="BH42" s="381"/>
      <c r="BI42" s="71"/>
    </row>
    <row r="43" spans="1:61" ht="12.75" customHeight="1" x14ac:dyDescent="0.25">
      <c r="A43" s="429"/>
      <c r="B43" s="426"/>
      <c r="C43" s="426"/>
      <c r="D43" s="427"/>
      <c r="E43" s="418"/>
      <c r="F43" s="426"/>
      <c r="G43" s="426"/>
      <c r="H43" s="427"/>
      <c r="I43" s="418"/>
      <c r="J43" s="426"/>
      <c r="K43" s="426"/>
      <c r="L43" s="426"/>
      <c r="M43" s="428"/>
      <c r="N43" s="73"/>
      <c r="O43" s="74"/>
      <c r="P43" s="74"/>
      <c r="Q43" s="74"/>
      <c r="R43" s="74"/>
      <c r="S43" s="74"/>
      <c r="AH43" s="19"/>
      <c r="AO43" s="18"/>
      <c r="AP43" s="380"/>
      <c r="AQ43" s="381"/>
      <c r="AR43" s="381"/>
      <c r="AS43" s="381"/>
      <c r="AT43" s="381"/>
      <c r="AU43" s="381"/>
      <c r="AV43" s="381"/>
      <c r="AW43" s="381"/>
      <c r="AX43" s="381"/>
      <c r="AY43" s="381"/>
      <c r="AZ43" s="381"/>
      <c r="BA43" s="381"/>
      <c r="BB43" s="381"/>
      <c r="BC43" s="381"/>
      <c r="BD43" s="381"/>
      <c r="BE43" s="381"/>
      <c r="BF43" s="381"/>
      <c r="BG43" s="381"/>
      <c r="BH43" s="381"/>
      <c r="BI43" s="71"/>
    </row>
    <row r="44" spans="1:61" ht="12.75" customHeight="1" x14ac:dyDescent="0.25">
      <c r="A44" s="429"/>
      <c r="B44" s="426"/>
      <c r="C44" s="426"/>
      <c r="D44" s="427"/>
      <c r="E44" s="418"/>
      <c r="F44" s="426"/>
      <c r="G44" s="426"/>
      <c r="H44" s="427"/>
      <c r="I44" s="418"/>
      <c r="J44" s="426"/>
      <c r="K44" s="426"/>
      <c r="L44" s="426"/>
      <c r="M44" s="428"/>
      <c r="N44" s="73"/>
      <c r="O44" s="74"/>
      <c r="P44" s="74"/>
      <c r="Q44" s="74"/>
      <c r="R44" s="74"/>
      <c r="S44" s="74"/>
      <c r="AH44" s="19"/>
      <c r="AO44" s="18"/>
      <c r="AP44" s="380"/>
      <c r="AQ44" s="381"/>
      <c r="AR44" s="381"/>
      <c r="AS44" s="381"/>
      <c r="AT44" s="381"/>
      <c r="AU44" s="381"/>
      <c r="AV44" s="381"/>
      <c r="AW44" s="381"/>
      <c r="AX44" s="381"/>
      <c r="AY44" s="381"/>
      <c r="AZ44" s="381"/>
      <c r="BA44" s="381"/>
      <c r="BB44" s="381"/>
      <c r="BC44" s="381"/>
      <c r="BD44" s="381"/>
      <c r="BE44" s="381"/>
      <c r="BF44" s="381"/>
      <c r="BG44" s="381"/>
      <c r="BH44" s="381"/>
      <c r="BI44" s="71"/>
    </row>
    <row r="45" spans="1:61" ht="12.75" customHeight="1" x14ac:dyDescent="0.25">
      <c r="A45" s="429"/>
      <c r="B45" s="426"/>
      <c r="C45" s="426"/>
      <c r="D45" s="427"/>
      <c r="E45" s="418"/>
      <c r="F45" s="426"/>
      <c r="G45" s="426"/>
      <c r="H45" s="427"/>
      <c r="I45" s="418"/>
      <c r="J45" s="426"/>
      <c r="K45" s="426"/>
      <c r="L45" s="426"/>
      <c r="M45" s="428"/>
      <c r="N45" s="73"/>
      <c r="O45" s="74"/>
      <c r="P45" s="74"/>
      <c r="Q45" s="74"/>
      <c r="R45" s="74"/>
      <c r="S45" s="74"/>
      <c r="AH45" s="19"/>
      <c r="AO45" s="18"/>
      <c r="AP45" s="380"/>
      <c r="AQ45" s="381"/>
      <c r="AR45" s="381"/>
      <c r="AS45" s="381"/>
      <c r="AT45" s="381"/>
      <c r="AU45" s="381"/>
      <c r="AV45" s="381"/>
      <c r="AW45" s="381"/>
      <c r="AX45" s="381"/>
      <c r="AY45" s="381"/>
      <c r="AZ45" s="381"/>
      <c r="BA45" s="381"/>
      <c r="BB45" s="381"/>
      <c r="BC45" s="381"/>
      <c r="BD45" s="381"/>
      <c r="BE45" s="381"/>
      <c r="BF45" s="381"/>
      <c r="BG45" s="381"/>
      <c r="BH45" s="381"/>
      <c r="BI45" s="71"/>
    </row>
    <row r="46" spans="1:61" ht="12.75" customHeight="1" x14ac:dyDescent="0.25">
      <c r="A46" s="429"/>
      <c r="B46" s="426"/>
      <c r="C46" s="426"/>
      <c r="D46" s="427"/>
      <c r="E46" s="418"/>
      <c r="F46" s="426"/>
      <c r="G46" s="426"/>
      <c r="H46" s="427"/>
      <c r="I46" s="418"/>
      <c r="J46" s="426"/>
      <c r="K46" s="426"/>
      <c r="L46" s="426"/>
      <c r="M46" s="428"/>
      <c r="N46" s="73"/>
      <c r="O46" s="74"/>
      <c r="P46" s="74"/>
      <c r="Q46" s="74"/>
      <c r="R46" s="74"/>
      <c r="S46" s="74"/>
      <c r="AH46" s="19"/>
      <c r="AO46" s="18"/>
      <c r="AP46" s="380"/>
      <c r="AQ46" s="381"/>
      <c r="AR46" s="381"/>
      <c r="AS46" s="381"/>
      <c r="AT46" s="381"/>
      <c r="AU46" s="381"/>
      <c r="AV46" s="381"/>
      <c r="AW46" s="381"/>
      <c r="AX46" s="381"/>
      <c r="AY46" s="381"/>
      <c r="AZ46" s="381"/>
      <c r="BA46" s="381"/>
      <c r="BB46" s="381"/>
      <c r="BC46" s="381"/>
      <c r="BD46" s="381"/>
      <c r="BE46" s="381"/>
      <c r="BF46" s="381"/>
      <c r="BG46" s="381"/>
      <c r="BH46" s="381"/>
      <c r="BI46" s="71"/>
    </row>
    <row r="47" spans="1:61" ht="12.75" customHeight="1" x14ac:dyDescent="0.25">
      <c r="A47" s="429"/>
      <c r="B47" s="426"/>
      <c r="C47" s="426"/>
      <c r="D47" s="427"/>
      <c r="E47" s="418"/>
      <c r="F47" s="426"/>
      <c r="G47" s="426"/>
      <c r="H47" s="427"/>
      <c r="I47" s="418"/>
      <c r="J47" s="426"/>
      <c r="K47" s="426"/>
      <c r="L47" s="426"/>
      <c r="M47" s="428"/>
      <c r="N47" s="73"/>
      <c r="O47" s="74"/>
      <c r="P47" s="74"/>
      <c r="Q47" s="74"/>
      <c r="R47" s="74"/>
      <c r="S47" s="74"/>
      <c r="AH47" s="19"/>
      <c r="AO47" s="18"/>
      <c r="AP47" s="380"/>
      <c r="AQ47" s="381"/>
      <c r="AR47" s="381"/>
      <c r="AS47" s="381"/>
      <c r="AT47" s="381"/>
      <c r="AU47" s="381"/>
      <c r="AV47" s="381"/>
      <c r="AW47" s="381"/>
      <c r="AX47" s="381"/>
      <c r="AY47" s="381"/>
      <c r="AZ47" s="381"/>
      <c r="BA47" s="381"/>
      <c r="BB47" s="381"/>
      <c r="BC47" s="381"/>
      <c r="BD47" s="381"/>
      <c r="BE47" s="381"/>
      <c r="BF47" s="381"/>
      <c r="BG47" s="381"/>
      <c r="BH47" s="381"/>
      <c r="BI47" s="71"/>
    </row>
    <row r="48" spans="1:61" ht="12.75" customHeight="1" x14ac:dyDescent="0.25">
      <c r="A48" s="429"/>
      <c r="B48" s="426"/>
      <c r="C48" s="426"/>
      <c r="D48" s="427"/>
      <c r="E48" s="418"/>
      <c r="F48" s="426"/>
      <c r="G48" s="426"/>
      <c r="H48" s="427"/>
      <c r="I48" s="418"/>
      <c r="J48" s="426"/>
      <c r="K48" s="426"/>
      <c r="L48" s="426"/>
      <c r="M48" s="428"/>
      <c r="N48" s="73"/>
      <c r="O48" s="74"/>
      <c r="P48" s="74"/>
      <c r="Q48" s="74"/>
      <c r="R48" s="74"/>
      <c r="S48" s="74"/>
      <c r="AH48" s="19"/>
      <c r="AO48" s="18"/>
      <c r="AP48" s="380"/>
      <c r="AQ48" s="381"/>
      <c r="AR48" s="381"/>
      <c r="AS48" s="381"/>
      <c r="AT48" s="381"/>
      <c r="AU48" s="381"/>
      <c r="AV48" s="381"/>
      <c r="AW48" s="381"/>
      <c r="AX48" s="381"/>
      <c r="AY48" s="381"/>
      <c r="AZ48" s="381"/>
      <c r="BA48" s="381"/>
      <c r="BB48" s="381"/>
      <c r="BC48" s="381"/>
      <c r="BD48" s="381"/>
      <c r="BE48" s="381"/>
      <c r="BF48" s="381"/>
      <c r="BG48" s="381"/>
      <c r="BH48" s="381"/>
      <c r="BI48" s="71"/>
    </row>
    <row r="49" spans="1:61" ht="12.75" customHeight="1" x14ac:dyDescent="0.25">
      <c r="A49" s="429"/>
      <c r="B49" s="426"/>
      <c r="C49" s="426"/>
      <c r="D49" s="427"/>
      <c r="E49" s="418"/>
      <c r="F49" s="426"/>
      <c r="G49" s="426"/>
      <c r="H49" s="427"/>
      <c r="I49" s="418"/>
      <c r="J49" s="426"/>
      <c r="K49" s="426"/>
      <c r="L49" s="426"/>
      <c r="M49" s="428"/>
      <c r="N49" s="73"/>
      <c r="O49" s="74"/>
      <c r="P49" s="74"/>
      <c r="Q49" s="74"/>
      <c r="R49" s="74"/>
      <c r="S49" s="74"/>
      <c r="AH49" s="19"/>
      <c r="AO49" s="18"/>
      <c r="AP49" s="380"/>
      <c r="AQ49" s="381"/>
      <c r="AR49" s="381"/>
      <c r="AS49" s="381"/>
      <c r="AT49" s="381"/>
      <c r="AU49" s="381"/>
      <c r="AV49" s="381"/>
      <c r="AW49" s="381"/>
      <c r="AX49" s="381"/>
      <c r="AY49" s="381"/>
      <c r="AZ49" s="381"/>
      <c r="BA49" s="381"/>
      <c r="BB49" s="381"/>
      <c r="BC49" s="381"/>
      <c r="BD49" s="381"/>
      <c r="BE49" s="381"/>
      <c r="BF49" s="381"/>
      <c r="BG49" s="381"/>
      <c r="BH49" s="381"/>
      <c r="BI49" s="71"/>
    </row>
    <row r="50" spans="1:61" ht="12.75" customHeight="1" thickBot="1" x14ac:dyDescent="0.3">
      <c r="A50" s="429"/>
      <c r="B50" s="426"/>
      <c r="C50" s="426"/>
      <c r="D50" s="427"/>
      <c r="E50" s="418"/>
      <c r="F50" s="426"/>
      <c r="G50" s="426"/>
      <c r="H50" s="427"/>
      <c r="I50" s="418"/>
      <c r="J50" s="426"/>
      <c r="K50" s="426"/>
      <c r="L50" s="426"/>
      <c r="M50" s="428"/>
      <c r="N50" s="73"/>
      <c r="O50" s="74"/>
      <c r="P50" s="74"/>
      <c r="Q50" s="74"/>
      <c r="R50" s="74"/>
      <c r="S50" s="74"/>
      <c r="AH50" s="19"/>
      <c r="AO50" s="18"/>
      <c r="AP50" s="380"/>
      <c r="AQ50" s="381"/>
      <c r="AR50" s="381"/>
      <c r="AS50" s="381"/>
      <c r="AT50" s="381"/>
      <c r="AU50" s="381"/>
      <c r="AV50" s="381"/>
      <c r="AW50" s="381"/>
      <c r="AX50" s="381"/>
      <c r="AY50" s="381"/>
      <c r="AZ50" s="381"/>
      <c r="BA50" s="381"/>
      <c r="BB50" s="381"/>
      <c r="BC50" s="381"/>
      <c r="BD50" s="381"/>
      <c r="BE50" s="381"/>
      <c r="BF50" s="381"/>
      <c r="BG50" s="381"/>
      <c r="BH50" s="381"/>
      <c r="BI50" s="71"/>
    </row>
    <row r="51" spans="1:61" ht="12.75" customHeight="1" x14ac:dyDescent="0.25">
      <c r="A51" s="446" t="s">
        <v>125</v>
      </c>
      <c r="B51" s="414"/>
      <c r="C51" s="414"/>
      <c r="D51" s="414"/>
      <c r="E51" s="414"/>
      <c r="F51" s="414"/>
      <c r="G51" s="414"/>
      <c r="H51" s="414"/>
      <c r="I51" s="414"/>
      <c r="J51" s="414"/>
      <c r="K51" s="414"/>
      <c r="L51" s="414"/>
      <c r="M51" s="415"/>
      <c r="N51" s="70"/>
      <c r="O51" s="20"/>
      <c r="P51" s="20"/>
      <c r="Q51" s="20"/>
      <c r="R51" s="20"/>
      <c r="S51" s="20"/>
      <c r="AH51" s="19"/>
      <c r="AO51" s="18"/>
      <c r="AP51" s="380"/>
      <c r="AQ51" s="381"/>
      <c r="AR51" s="381"/>
      <c r="AS51" s="381"/>
      <c r="AT51" s="381"/>
      <c r="AU51" s="381"/>
      <c r="AV51" s="381"/>
      <c r="AW51" s="381"/>
      <c r="AX51" s="381"/>
      <c r="AY51" s="381"/>
      <c r="AZ51" s="381"/>
      <c r="BA51" s="381"/>
      <c r="BB51" s="381"/>
      <c r="BC51" s="381"/>
      <c r="BD51" s="381"/>
      <c r="BE51" s="381"/>
      <c r="BF51" s="381"/>
      <c r="BG51" s="381"/>
      <c r="BH51" s="381"/>
      <c r="BI51" s="71"/>
    </row>
    <row r="52" spans="1:61" ht="12.75" customHeight="1" x14ac:dyDescent="0.25">
      <c r="A52" s="384" t="s">
        <v>123</v>
      </c>
      <c r="B52" s="447"/>
      <c r="C52" s="447"/>
      <c r="D52" s="448"/>
      <c r="E52" s="452" t="s">
        <v>124</v>
      </c>
      <c r="F52" s="453"/>
      <c r="G52" s="453"/>
      <c r="H52" s="454"/>
      <c r="I52" s="391" t="s">
        <v>58</v>
      </c>
      <c r="J52" s="447"/>
      <c r="K52" s="447"/>
      <c r="L52" s="447"/>
      <c r="M52" s="458"/>
      <c r="N52" s="70"/>
      <c r="O52" s="20"/>
      <c r="P52" s="20"/>
      <c r="Q52" s="20"/>
      <c r="R52" s="20"/>
      <c r="S52" s="20"/>
      <c r="AH52" s="19"/>
      <c r="AO52" s="18"/>
      <c r="AP52" s="380"/>
      <c r="AQ52" s="381"/>
      <c r="AR52" s="381"/>
      <c r="AS52" s="381"/>
      <c r="AT52" s="381"/>
      <c r="AU52" s="381"/>
      <c r="AV52" s="381"/>
      <c r="AW52" s="381"/>
      <c r="AX52" s="381"/>
      <c r="AY52" s="381"/>
      <c r="AZ52" s="381"/>
      <c r="BA52" s="381"/>
      <c r="BB52" s="381"/>
      <c r="BC52" s="381"/>
      <c r="BD52" s="381"/>
      <c r="BE52" s="381"/>
      <c r="BF52" s="381"/>
      <c r="BG52" s="381"/>
      <c r="BH52" s="381"/>
      <c r="BI52" s="71"/>
    </row>
    <row r="53" spans="1:61" ht="12.75" customHeight="1" thickBot="1" x14ac:dyDescent="0.3">
      <c r="A53" s="449"/>
      <c r="B53" s="450"/>
      <c r="C53" s="450"/>
      <c r="D53" s="451"/>
      <c r="E53" s="455"/>
      <c r="F53" s="456"/>
      <c r="G53" s="456"/>
      <c r="H53" s="457"/>
      <c r="I53" s="459"/>
      <c r="J53" s="450"/>
      <c r="K53" s="450"/>
      <c r="L53" s="450"/>
      <c r="M53" s="460"/>
      <c r="N53" s="70"/>
      <c r="O53" s="20"/>
      <c r="P53" s="20"/>
      <c r="Q53" s="20"/>
      <c r="R53" s="20"/>
      <c r="S53" s="20"/>
      <c r="AH53" s="19"/>
      <c r="AO53" s="18"/>
      <c r="AP53" s="380"/>
      <c r="AQ53" s="381"/>
      <c r="AR53" s="381"/>
      <c r="AS53" s="381"/>
      <c r="AT53" s="381"/>
      <c r="AU53" s="381"/>
      <c r="AV53" s="381"/>
      <c r="AW53" s="381"/>
      <c r="AX53" s="381"/>
      <c r="AY53" s="381"/>
      <c r="AZ53" s="381"/>
      <c r="BA53" s="381"/>
      <c r="BB53" s="381"/>
      <c r="BC53" s="381"/>
      <c r="BD53" s="381"/>
      <c r="BE53" s="381"/>
      <c r="BF53" s="381"/>
      <c r="BG53" s="381"/>
      <c r="BH53" s="381"/>
      <c r="BI53" s="71"/>
    </row>
    <row r="54" spans="1:61" ht="12.75" customHeight="1" x14ac:dyDescent="0.25">
      <c r="A54" s="461"/>
      <c r="B54" s="461"/>
      <c r="C54" s="461"/>
      <c r="D54" s="461"/>
      <c r="E54" s="461"/>
      <c r="F54" s="461"/>
      <c r="G54" s="461"/>
      <c r="H54" s="461"/>
      <c r="I54" s="358"/>
      <c r="J54" s="462"/>
      <c r="K54" s="462"/>
      <c r="L54" s="462"/>
      <c r="M54" s="463"/>
      <c r="N54" s="73"/>
      <c r="O54" s="74"/>
      <c r="P54" s="74"/>
      <c r="Q54" s="74"/>
      <c r="R54" s="74"/>
      <c r="S54" s="74"/>
      <c r="AH54" s="19"/>
      <c r="AO54" s="18"/>
      <c r="AP54" s="380"/>
      <c r="AQ54" s="381"/>
      <c r="AR54" s="381"/>
      <c r="AS54" s="381"/>
      <c r="AT54" s="381"/>
      <c r="AU54" s="381"/>
      <c r="AV54" s="381"/>
      <c r="AW54" s="381"/>
      <c r="AX54" s="381"/>
      <c r="AY54" s="381"/>
      <c r="AZ54" s="381"/>
      <c r="BA54" s="381"/>
      <c r="BB54" s="381"/>
      <c r="BC54" s="381"/>
      <c r="BD54" s="381"/>
      <c r="BE54" s="381"/>
      <c r="BF54" s="381"/>
      <c r="BG54" s="381"/>
      <c r="BH54" s="381"/>
      <c r="BI54" s="71"/>
    </row>
    <row r="55" spans="1:61" ht="12.75" customHeight="1" thickBot="1" x14ac:dyDescent="0.3">
      <c r="A55" s="430"/>
      <c r="B55" s="430"/>
      <c r="C55" s="430"/>
      <c r="D55" s="430"/>
      <c r="E55" s="430"/>
      <c r="F55" s="430"/>
      <c r="G55" s="430"/>
      <c r="H55" s="430"/>
      <c r="I55" s="431"/>
      <c r="J55" s="432"/>
      <c r="K55" s="432"/>
      <c r="L55" s="432"/>
      <c r="M55" s="433"/>
      <c r="N55" s="73"/>
      <c r="O55" s="74"/>
      <c r="P55" s="74"/>
      <c r="Q55" s="74"/>
      <c r="R55" s="74"/>
      <c r="S55" s="74"/>
      <c r="AH55" s="19"/>
      <c r="AO55" s="18"/>
      <c r="AP55" s="382"/>
      <c r="AQ55" s="383"/>
      <c r="AR55" s="383"/>
      <c r="AS55" s="383"/>
      <c r="AT55" s="383"/>
      <c r="AU55" s="383"/>
      <c r="AV55" s="383"/>
      <c r="AW55" s="383"/>
      <c r="AX55" s="383"/>
      <c r="AY55" s="383"/>
      <c r="AZ55" s="383"/>
      <c r="BA55" s="383"/>
      <c r="BB55" s="383"/>
      <c r="BC55" s="383"/>
      <c r="BD55" s="383"/>
      <c r="BE55" s="383"/>
      <c r="BF55" s="383"/>
      <c r="BG55" s="383"/>
      <c r="BH55" s="383"/>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U54"/>
  <sheetViews>
    <sheetView showGridLines="0" zoomScale="125" workbookViewId="0">
      <selection activeCell="G28" sqref="G28"/>
    </sheetView>
  </sheetViews>
  <sheetFormatPr defaultRowHeight="12.75" x14ac:dyDescent="0.2"/>
  <cols>
    <col min="1" max="1" width="7" style="82" customWidth="1"/>
    <col min="2" max="2" width="6.7109375" style="82" customWidth="1"/>
    <col min="3" max="10" width="9.7109375" style="82" customWidth="1"/>
    <col min="11" max="11" width="3.140625" style="82" customWidth="1"/>
    <col min="12" max="15" width="8" style="82" customWidth="1"/>
    <col min="16" max="16384" width="9.140625" style="82"/>
  </cols>
  <sheetData>
    <row r="1" spans="1:21" ht="32.25" customHeight="1" thickBot="1" x14ac:dyDescent="0.25">
      <c r="A1" s="540" t="s">
        <v>221</v>
      </c>
      <c r="B1" s="541"/>
      <c r="C1" s="541"/>
      <c r="D1" s="541"/>
      <c r="E1" s="541"/>
      <c r="F1" s="541"/>
      <c r="G1" s="541"/>
      <c r="H1" s="541"/>
      <c r="I1" s="541"/>
      <c r="J1" s="541"/>
    </row>
    <row r="2" spans="1:21" ht="18" customHeight="1" x14ac:dyDescent="0.25">
      <c r="A2" s="469" t="s">
        <v>128</v>
      </c>
      <c r="B2" s="470"/>
      <c r="C2" s="470"/>
      <c r="D2" s="470"/>
      <c r="E2" s="470"/>
      <c r="F2" s="470"/>
      <c r="G2" s="470"/>
      <c r="H2" s="470"/>
      <c r="I2" s="470"/>
      <c r="J2" s="471"/>
      <c r="L2" s="472" t="s">
        <v>129</v>
      </c>
      <c r="M2" s="473"/>
      <c r="N2" s="473"/>
      <c r="O2" s="474"/>
    </row>
    <row r="3" spans="1:21" ht="17.100000000000001" customHeight="1" x14ac:dyDescent="0.25">
      <c r="A3" s="83" t="s">
        <v>130</v>
      </c>
      <c r="B3" s="481"/>
      <c r="C3" s="481"/>
      <c r="D3" s="481"/>
      <c r="E3" s="481"/>
      <c r="F3" s="84" t="s">
        <v>35</v>
      </c>
      <c r="G3" s="481"/>
      <c r="H3" s="481"/>
      <c r="I3" s="481"/>
      <c r="J3" s="482"/>
      <c r="L3" s="475"/>
      <c r="M3" s="476"/>
      <c r="N3" s="476"/>
      <c r="O3" s="477"/>
    </row>
    <row r="4" spans="1:21" ht="17.100000000000001" customHeight="1" x14ac:dyDescent="0.25">
      <c r="A4" s="85" t="s">
        <v>131</v>
      </c>
      <c r="B4" s="481"/>
      <c r="C4" s="481"/>
      <c r="D4" s="481"/>
      <c r="E4" s="86"/>
      <c r="F4" s="84" t="s">
        <v>132</v>
      </c>
      <c r="G4" s="132"/>
      <c r="H4" s="87"/>
      <c r="I4" s="84" t="s">
        <v>133</v>
      </c>
      <c r="J4" s="133"/>
      <c r="L4" s="475"/>
      <c r="M4" s="476"/>
      <c r="N4" s="476"/>
      <c r="O4" s="477"/>
    </row>
    <row r="5" spans="1:21" ht="17.100000000000001" customHeight="1" thickBot="1" x14ac:dyDescent="0.3">
      <c r="A5" s="88" t="s">
        <v>134</v>
      </c>
      <c r="B5" s="89"/>
      <c r="C5" s="483"/>
      <c r="D5" s="483"/>
      <c r="E5" s="483"/>
      <c r="F5" s="483"/>
      <c r="G5" s="483"/>
      <c r="H5" s="483"/>
      <c r="I5" s="90" t="s">
        <v>43</v>
      </c>
      <c r="J5" s="91"/>
      <c r="L5" s="478"/>
      <c r="M5" s="479"/>
      <c r="N5" s="479"/>
      <c r="O5" s="480"/>
    </row>
    <row r="6" spans="1:21" ht="15" customHeight="1" thickTop="1" x14ac:dyDescent="0.2">
      <c r="A6" s="484" t="s">
        <v>135</v>
      </c>
      <c r="B6" s="485"/>
      <c r="C6" s="485"/>
      <c r="D6" s="485"/>
      <c r="E6" s="485"/>
      <c r="F6" s="485"/>
      <c r="G6" s="485"/>
      <c r="H6" s="485"/>
      <c r="I6" s="485"/>
      <c r="J6" s="486"/>
    </row>
    <row r="7" spans="1:21" ht="15.95" customHeight="1" x14ac:dyDescent="0.25">
      <c r="A7" s="487" t="s">
        <v>136</v>
      </c>
      <c r="B7" s="488"/>
      <c r="C7" s="488"/>
      <c r="D7" s="488"/>
      <c r="E7" s="488"/>
      <c r="F7" s="488"/>
      <c r="G7" s="489"/>
      <c r="H7" s="92" t="s">
        <v>137</v>
      </c>
      <c r="I7" s="490" t="s">
        <v>138</v>
      </c>
      <c r="J7" s="491"/>
      <c r="L7" s="93"/>
      <c r="M7" s="94"/>
      <c r="N7" s="94"/>
      <c r="O7" s="94"/>
      <c r="P7" s="94"/>
      <c r="Q7" s="94"/>
      <c r="R7" s="94"/>
      <c r="S7" s="94"/>
      <c r="T7" s="94"/>
      <c r="U7" s="94"/>
    </row>
    <row r="8" spans="1:21" ht="15.95" customHeight="1" x14ac:dyDescent="0.25">
      <c r="A8" s="464" t="s">
        <v>139</v>
      </c>
      <c r="B8" s="465"/>
      <c r="C8" s="465"/>
      <c r="D8" s="465"/>
      <c r="E8" s="465"/>
      <c r="F8" s="465"/>
      <c r="G8" s="466"/>
      <c r="H8" s="95" t="s">
        <v>140</v>
      </c>
      <c r="I8" s="467" t="s">
        <v>141</v>
      </c>
      <c r="J8" s="468"/>
      <c r="L8" s="93"/>
      <c r="M8" s="94"/>
      <c r="N8" s="94"/>
      <c r="O8" s="94"/>
      <c r="P8" s="94"/>
      <c r="Q8" s="94"/>
      <c r="R8" s="94"/>
      <c r="S8" s="94"/>
      <c r="T8" s="94"/>
      <c r="U8" s="94"/>
    </row>
    <row r="9" spans="1:21" ht="15.95" customHeight="1" x14ac:dyDescent="0.3">
      <c r="A9" s="464" t="s">
        <v>142</v>
      </c>
      <c r="B9" s="465"/>
      <c r="C9" s="465"/>
      <c r="D9" s="465"/>
      <c r="E9" s="465"/>
      <c r="F9" s="465"/>
      <c r="G9" s="466"/>
      <c r="H9" s="95" t="s">
        <v>140</v>
      </c>
      <c r="I9" s="467" t="s">
        <v>141</v>
      </c>
      <c r="J9" s="468"/>
      <c r="L9" s="93"/>
      <c r="M9" s="94"/>
      <c r="N9" s="94"/>
      <c r="O9" s="94"/>
      <c r="P9" s="94"/>
      <c r="Q9" s="94"/>
      <c r="R9" s="94"/>
      <c r="S9" s="94"/>
      <c r="T9" s="94"/>
      <c r="U9" s="94"/>
    </row>
    <row r="10" spans="1:21" ht="15.95" customHeight="1" x14ac:dyDescent="0.3">
      <c r="A10" s="464" t="s">
        <v>143</v>
      </c>
      <c r="B10" s="465"/>
      <c r="C10" s="465"/>
      <c r="D10" s="465"/>
      <c r="E10" s="465"/>
      <c r="F10" s="465"/>
      <c r="G10" s="466"/>
      <c r="H10" s="95" t="s">
        <v>140</v>
      </c>
      <c r="I10" s="467" t="s">
        <v>141</v>
      </c>
      <c r="J10" s="468"/>
      <c r="L10" s="93"/>
      <c r="M10" s="94"/>
      <c r="N10" s="94"/>
      <c r="O10" s="94"/>
      <c r="P10" s="94"/>
      <c r="Q10" s="94"/>
      <c r="R10" s="94"/>
      <c r="S10" s="94"/>
      <c r="T10" s="94"/>
      <c r="U10" s="94"/>
    </row>
    <row r="11" spans="1:21" ht="15.95" customHeight="1" x14ac:dyDescent="0.3">
      <c r="A11" s="464" t="s">
        <v>144</v>
      </c>
      <c r="B11" s="465"/>
      <c r="C11" s="465"/>
      <c r="D11" s="465"/>
      <c r="E11" s="465"/>
      <c r="F11" s="465"/>
      <c r="G11" s="466"/>
      <c r="H11" s="95" t="s">
        <v>145</v>
      </c>
      <c r="I11" s="467" t="s">
        <v>146</v>
      </c>
      <c r="J11" s="468"/>
      <c r="L11" s="93"/>
      <c r="M11" s="94"/>
      <c r="N11" s="94"/>
      <c r="O11" s="94"/>
      <c r="P11" s="94"/>
      <c r="Q11" s="94"/>
      <c r="R11" s="94"/>
      <c r="S11" s="94"/>
      <c r="T11" s="94"/>
      <c r="U11" s="94"/>
    </row>
    <row r="12" spans="1:21" ht="15.95" customHeight="1" x14ac:dyDescent="0.25">
      <c r="A12" s="464" t="s">
        <v>147</v>
      </c>
      <c r="B12" s="465"/>
      <c r="C12" s="465"/>
      <c r="D12" s="465"/>
      <c r="E12" s="465"/>
      <c r="F12" s="465"/>
      <c r="G12" s="466"/>
      <c r="H12" s="95" t="s">
        <v>145</v>
      </c>
      <c r="I12" s="467" t="s">
        <v>146</v>
      </c>
      <c r="J12" s="468"/>
      <c r="L12" s="93"/>
      <c r="M12" s="94"/>
      <c r="N12" s="94"/>
      <c r="O12" s="94"/>
      <c r="P12" s="94"/>
      <c r="Q12" s="94"/>
      <c r="R12" s="94"/>
      <c r="S12" s="94"/>
      <c r="T12" s="94"/>
      <c r="U12" s="94"/>
    </row>
    <row r="13" spans="1:21" ht="15.95" customHeight="1" thickBot="1" x14ac:dyDescent="0.3">
      <c r="A13" s="492" t="s">
        <v>148</v>
      </c>
      <c r="B13" s="493"/>
      <c r="C13" s="493"/>
      <c r="D13" s="493"/>
      <c r="E13" s="493"/>
      <c r="F13" s="493"/>
      <c r="G13" s="494"/>
      <c r="H13" s="96" t="s">
        <v>149</v>
      </c>
      <c r="I13" s="495" t="s">
        <v>150</v>
      </c>
      <c r="J13" s="496"/>
      <c r="L13" s="93"/>
      <c r="M13" s="94"/>
      <c r="N13" s="94"/>
      <c r="O13" s="94"/>
      <c r="P13" s="94"/>
      <c r="Q13" s="94"/>
      <c r="R13" s="94"/>
      <c r="S13" s="94"/>
      <c r="T13" s="94"/>
      <c r="U13" s="94"/>
    </row>
    <row r="14" spans="1:21" ht="12.75" customHeight="1" thickTop="1" x14ac:dyDescent="0.2">
      <c r="A14" s="497" t="s">
        <v>151</v>
      </c>
      <c r="B14" s="500">
        <v>-1</v>
      </c>
      <c r="C14" s="503" t="s">
        <v>152</v>
      </c>
      <c r="D14" s="504"/>
      <c r="E14" s="504"/>
      <c r="F14" s="504"/>
      <c r="G14" s="504"/>
      <c r="H14" s="505" t="s">
        <v>153</v>
      </c>
      <c r="I14" s="505"/>
      <c r="J14" s="506"/>
    </row>
    <row r="15" spans="1:21" ht="12.75" customHeight="1" x14ac:dyDescent="0.2">
      <c r="A15" s="498"/>
      <c r="B15" s="501"/>
      <c r="C15" s="507" t="s">
        <v>154</v>
      </c>
      <c r="D15" s="508"/>
      <c r="E15" s="508"/>
      <c r="F15" s="508"/>
      <c r="G15" s="508"/>
      <c r="H15" s="508"/>
      <c r="I15" s="509" t="s">
        <v>155</v>
      </c>
      <c r="J15" s="510"/>
    </row>
    <row r="16" spans="1:21" ht="13.5" customHeight="1" thickBot="1" x14ac:dyDescent="0.25">
      <c r="A16" s="499"/>
      <c r="B16" s="502"/>
      <c r="C16" s="511" t="s">
        <v>156</v>
      </c>
      <c r="D16" s="512"/>
      <c r="E16" s="512"/>
      <c r="F16" s="512"/>
      <c r="G16" s="512"/>
      <c r="H16" s="512"/>
      <c r="I16" s="513" t="s">
        <v>157</v>
      </c>
      <c r="J16" s="514"/>
    </row>
    <row r="17" spans="1:10" ht="13.5" customHeight="1" thickTop="1" x14ac:dyDescent="0.2">
      <c r="A17" s="522" t="s">
        <v>158</v>
      </c>
      <c r="B17" s="500">
        <v>-2</v>
      </c>
      <c r="C17" s="515" t="s">
        <v>159</v>
      </c>
      <c r="D17" s="515" t="s">
        <v>160</v>
      </c>
      <c r="E17" s="519" t="s">
        <v>161</v>
      </c>
      <c r="F17" s="515" t="s">
        <v>162</v>
      </c>
      <c r="G17" s="97"/>
      <c r="H17" s="97"/>
      <c r="I17" s="97"/>
      <c r="J17" s="98"/>
    </row>
    <row r="18" spans="1:10" ht="12.75" customHeight="1" x14ac:dyDescent="0.2">
      <c r="A18" s="523"/>
      <c r="B18" s="501"/>
      <c r="C18" s="516"/>
      <c r="D18" s="516"/>
      <c r="E18" s="520"/>
      <c r="F18" s="516"/>
      <c r="G18" s="97"/>
      <c r="H18" s="97"/>
      <c r="I18" s="97"/>
      <c r="J18" s="98"/>
    </row>
    <row r="19" spans="1:10" ht="13.5" customHeight="1" thickBot="1" x14ac:dyDescent="0.25">
      <c r="A19" s="523"/>
      <c r="B19" s="501"/>
      <c r="C19" s="518"/>
      <c r="D19" s="518"/>
      <c r="E19" s="521"/>
      <c r="F19" s="517"/>
      <c r="G19" s="97"/>
      <c r="H19" s="97"/>
      <c r="I19" s="97"/>
      <c r="J19" s="98"/>
    </row>
    <row r="20" spans="1:10" ht="17.100000000000001" customHeight="1" thickTop="1" thickBot="1" x14ac:dyDescent="0.25">
      <c r="A20" s="523"/>
      <c r="B20" s="502"/>
      <c r="C20" s="134"/>
      <c r="D20" s="134"/>
      <c r="E20" s="137" t="str">
        <f>IF(D20=0,"",C20/D20)</f>
        <v/>
      </c>
      <c r="F20" s="138" t="str">
        <f>IF(D20=0,"",IF($E$20&lt;=1.5,"Extreme",IF($E$20&lt;=1.8,"Very High",IF($E$20&lt;=2,"High",IF($E$20&lt;=2.2,"Moderate",IF($E$20&lt;=3,"Low",IF($E$20&gt;3,"Very Low")))))))</f>
        <v/>
      </c>
      <c r="G20" s="97"/>
      <c r="H20" s="97"/>
      <c r="I20" s="97"/>
      <c r="J20" s="98"/>
    </row>
    <row r="21" spans="1:10" ht="14.25" customHeight="1" thickTop="1" thickBot="1" x14ac:dyDescent="0.25">
      <c r="A21" s="523"/>
      <c r="B21" s="500">
        <v>-3</v>
      </c>
      <c r="C21" s="515" t="s">
        <v>163</v>
      </c>
      <c r="D21" s="515" t="s">
        <v>164</v>
      </c>
      <c r="E21" s="519" t="s">
        <v>165</v>
      </c>
      <c r="F21" s="515" t="s">
        <v>162</v>
      </c>
      <c r="G21" s="97"/>
      <c r="H21" s="99" t="s">
        <v>166</v>
      </c>
      <c r="I21" s="136"/>
      <c r="J21" s="98"/>
    </row>
    <row r="22" spans="1:10" ht="12.75" customHeight="1" x14ac:dyDescent="0.2">
      <c r="A22" s="523"/>
      <c r="B22" s="501"/>
      <c r="C22" s="516"/>
      <c r="D22" s="516"/>
      <c r="E22" s="520"/>
      <c r="F22" s="516"/>
      <c r="G22" s="97"/>
      <c r="H22" s="525" t="s">
        <v>167</v>
      </c>
      <c r="I22" s="526"/>
      <c r="J22" s="98"/>
    </row>
    <row r="23" spans="1:10" ht="13.5" customHeight="1" thickBot="1" x14ac:dyDescent="0.25">
      <c r="A23" s="523"/>
      <c r="B23" s="501"/>
      <c r="C23" s="518"/>
      <c r="D23" s="518"/>
      <c r="E23" s="521"/>
      <c r="F23" s="517"/>
      <c r="G23" s="97"/>
      <c r="H23" s="527" t="s">
        <v>168</v>
      </c>
      <c r="I23" s="528"/>
      <c r="J23" s="98"/>
    </row>
    <row r="24" spans="1:10" ht="17.100000000000001" customHeight="1" thickTop="1" thickBot="1" x14ac:dyDescent="0.3">
      <c r="A24" s="523"/>
      <c r="B24" s="502"/>
      <c r="C24" s="135"/>
      <c r="D24" s="135"/>
      <c r="E24" s="139" t="str">
        <f>IF(D24=0,"",C24/D24)</f>
        <v/>
      </c>
      <c r="F24" s="140" t="str">
        <f>IF(D24=0,"",IF($E$24&lt;=1.5,"Extreme",IF($E$24&lt;=1.8,"Very High",IF($E$24&lt;=2,"High",IF($E$24&lt;=2.2,"Moderate",IF($E$24&lt;=3,"Low",IF($E$24&gt;3,"Very Low")))))))</f>
        <v/>
      </c>
      <c r="G24" s="97"/>
      <c r="H24" s="529"/>
      <c r="I24" s="530"/>
      <c r="J24" s="98"/>
    </row>
    <row r="25" spans="1:10" ht="13.5" customHeight="1" thickTop="1" x14ac:dyDescent="0.2">
      <c r="A25" s="523"/>
      <c r="B25" s="500">
        <v>-4</v>
      </c>
      <c r="C25" s="515" t="s">
        <v>163</v>
      </c>
      <c r="D25" s="515" t="s">
        <v>169</v>
      </c>
      <c r="E25" s="519" t="s">
        <v>170</v>
      </c>
      <c r="F25" s="515" t="s">
        <v>162</v>
      </c>
      <c r="G25" s="97"/>
      <c r="H25" s="100"/>
      <c r="I25" s="100"/>
      <c r="J25" s="98"/>
    </row>
    <row r="26" spans="1:10" ht="12.75" customHeight="1" x14ac:dyDescent="0.2">
      <c r="A26" s="523"/>
      <c r="B26" s="501"/>
      <c r="C26" s="516"/>
      <c r="D26" s="516"/>
      <c r="E26" s="520"/>
      <c r="F26" s="516"/>
      <c r="G26" s="97"/>
      <c r="H26" s="97"/>
      <c r="I26" s="97"/>
      <c r="J26" s="98"/>
    </row>
    <row r="27" spans="1:10" ht="13.5" customHeight="1" thickBot="1" x14ac:dyDescent="0.25">
      <c r="A27" s="523"/>
      <c r="B27" s="501"/>
      <c r="C27" s="518"/>
      <c r="D27" s="518"/>
      <c r="E27" s="521"/>
      <c r="F27" s="517"/>
      <c r="G27" s="97"/>
      <c r="H27" s="97"/>
      <c r="I27" s="97"/>
      <c r="J27" s="98"/>
    </row>
    <row r="28" spans="1:10" ht="17.100000000000001" customHeight="1" thickTop="1" thickBot="1" x14ac:dyDescent="0.25">
      <c r="A28" s="524"/>
      <c r="B28" s="502"/>
      <c r="C28" s="134"/>
      <c r="D28" s="134"/>
      <c r="E28" s="139" t="str">
        <f>IF(D28=0,"",C28/D28)</f>
        <v/>
      </c>
      <c r="F28" s="140" t="str">
        <f>IF(D28=0,"",IF(E28&gt;1.2,"Extreme",IF(E28&gt;=1.01,"Very High",IF(E28&gt;=0.81,"High",IF(E28&gt;=0.61,"Moderate",IF(E28&gt;=0.41,"Low",IF(E28&lt;0.4,"Very Low")))))))</f>
        <v/>
      </c>
      <c r="G28" s="97"/>
      <c r="H28" s="97"/>
      <c r="I28" s="97"/>
      <c r="J28" s="98"/>
    </row>
    <row r="29" spans="1:10" ht="13.5" customHeight="1" thickTop="1" x14ac:dyDescent="0.2">
      <c r="A29" s="522" t="s">
        <v>171</v>
      </c>
      <c r="B29" s="500">
        <v>-5</v>
      </c>
      <c r="C29" s="515" t="s">
        <v>172</v>
      </c>
      <c r="D29" s="515" t="s">
        <v>173</v>
      </c>
      <c r="E29" s="519" t="s">
        <v>174</v>
      </c>
      <c r="F29" s="515" t="s">
        <v>162</v>
      </c>
      <c r="G29" s="97"/>
      <c r="H29" s="97"/>
      <c r="I29" s="97"/>
      <c r="J29" s="98"/>
    </row>
    <row r="30" spans="1:10" ht="12.75" customHeight="1" x14ac:dyDescent="0.2">
      <c r="A30" s="523"/>
      <c r="B30" s="501"/>
      <c r="C30" s="516"/>
      <c r="D30" s="516"/>
      <c r="E30" s="520"/>
      <c r="F30" s="516"/>
      <c r="G30" s="97"/>
      <c r="H30" s="97"/>
      <c r="I30" s="97"/>
      <c r="J30" s="98"/>
    </row>
    <row r="31" spans="1:10" ht="13.5" customHeight="1" thickBot="1" x14ac:dyDescent="0.25">
      <c r="A31" s="523"/>
      <c r="B31" s="501"/>
      <c r="C31" s="518"/>
      <c r="D31" s="518"/>
      <c r="E31" s="521"/>
      <c r="F31" s="517"/>
      <c r="G31" s="97"/>
      <c r="H31" s="97"/>
      <c r="I31" s="97"/>
      <c r="J31" s="98"/>
    </row>
    <row r="32" spans="1:10" ht="17.100000000000001" customHeight="1" thickTop="1" thickBot="1" x14ac:dyDescent="0.25">
      <c r="A32" s="523"/>
      <c r="B32" s="502"/>
      <c r="C32" s="134"/>
      <c r="D32" s="134"/>
      <c r="E32" s="137" t="str">
        <f>IF(D32=0,"",C32/D32)</f>
        <v/>
      </c>
      <c r="F32" s="140" t="str">
        <f>IF(D32=0,"",IF(E32&gt;3,"Extreme",IF(E32&gt;=2.51,"Very High",IF(E32&gt;=1.81,"High",IF(E32&gt;=1.51,"Moderate",IF(E32&gt;=1,"Low",IF(E32&lt;1,"Very Low")))))))</f>
        <v/>
      </c>
      <c r="G32" s="97"/>
      <c r="H32" s="97"/>
      <c r="I32" s="97"/>
      <c r="J32" s="98"/>
    </row>
    <row r="33" spans="1:10" ht="3.95" customHeight="1" thickTop="1" x14ac:dyDescent="0.2">
      <c r="A33" s="523"/>
      <c r="B33" s="500">
        <v>-6</v>
      </c>
      <c r="C33" s="515" t="s">
        <v>172</v>
      </c>
      <c r="D33" s="515" t="s">
        <v>175</v>
      </c>
      <c r="E33" s="515" t="s">
        <v>176</v>
      </c>
      <c r="F33" s="515" t="s">
        <v>173</v>
      </c>
      <c r="G33" s="531" t="s">
        <v>164</v>
      </c>
      <c r="H33" s="531" t="s">
        <v>177</v>
      </c>
      <c r="I33" s="531" t="s">
        <v>178</v>
      </c>
      <c r="J33" s="531" t="s">
        <v>179</v>
      </c>
    </row>
    <row r="34" spans="1:10" ht="15.95" customHeight="1" x14ac:dyDescent="0.2">
      <c r="A34" s="523"/>
      <c r="B34" s="501"/>
      <c r="C34" s="516"/>
      <c r="D34" s="516"/>
      <c r="E34" s="516"/>
      <c r="F34" s="516"/>
      <c r="G34" s="516"/>
      <c r="H34" s="516"/>
      <c r="I34" s="516"/>
      <c r="J34" s="516"/>
    </row>
    <row r="35" spans="1:10" ht="15.95" customHeight="1" x14ac:dyDescent="0.2">
      <c r="A35" s="523"/>
      <c r="B35" s="501"/>
      <c r="C35" s="516"/>
      <c r="D35" s="516"/>
      <c r="E35" s="516"/>
      <c r="F35" s="516"/>
      <c r="G35" s="516"/>
      <c r="H35" s="516"/>
      <c r="I35" s="516"/>
      <c r="J35" s="516"/>
    </row>
    <row r="36" spans="1:10" ht="15.95" customHeight="1" thickBot="1" x14ac:dyDescent="0.25">
      <c r="A36" s="523"/>
      <c r="B36" s="501"/>
      <c r="C36" s="518"/>
      <c r="D36" s="518"/>
      <c r="E36" s="518"/>
      <c r="F36" s="518"/>
      <c r="G36" s="518"/>
      <c r="H36" s="518"/>
      <c r="I36" s="518"/>
      <c r="J36" s="517"/>
    </row>
    <row r="37" spans="1:10" ht="17.100000000000001" customHeight="1" thickTop="1" thickBot="1" x14ac:dyDescent="0.25">
      <c r="A37" s="524"/>
      <c r="B37" s="502"/>
      <c r="C37" s="134"/>
      <c r="D37" s="134"/>
      <c r="E37" s="134"/>
      <c r="F37" s="134"/>
      <c r="G37" s="134"/>
      <c r="H37" s="134"/>
      <c r="I37" s="137" t="str">
        <f>IF(H37=0,"",E37/H37)</f>
        <v/>
      </c>
      <c r="J37" s="140" t="str">
        <f>IF(H37=0,"",IF(I37&gt;1.6,"Extreme",IF(I37&gt;=1.2,"Very High",IF(I37&gt;=1.15,"High",IF(I37&gt;=1.06,"Moderate",IF(I37&gt;=0.8,"Low",IF(I37&lt;0.8,"Very Low")))))))</f>
        <v/>
      </c>
    </row>
    <row r="38" spans="1:10" ht="13.5" customHeight="1" thickTop="1" x14ac:dyDescent="0.2">
      <c r="A38" s="522" t="s">
        <v>180</v>
      </c>
      <c r="B38" s="500">
        <v>-7</v>
      </c>
      <c r="C38" s="532" t="s">
        <v>181</v>
      </c>
      <c r="D38" s="533"/>
      <c r="E38" s="515" t="s">
        <v>162</v>
      </c>
      <c r="F38" s="101"/>
      <c r="G38" s="97"/>
      <c r="H38" s="97"/>
      <c r="I38" s="97"/>
      <c r="J38" s="98"/>
    </row>
    <row r="39" spans="1:10" ht="12.75" customHeight="1" x14ac:dyDescent="0.2">
      <c r="A39" s="523"/>
      <c r="B39" s="501"/>
      <c r="C39" s="534"/>
      <c r="D39" s="535"/>
      <c r="E39" s="516"/>
      <c r="F39" s="101"/>
      <c r="G39" s="97"/>
      <c r="H39" s="97"/>
      <c r="I39" s="97"/>
      <c r="J39" s="98"/>
    </row>
    <row r="40" spans="1:10" ht="13.5" customHeight="1" thickBot="1" x14ac:dyDescent="0.25">
      <c r="A40" s="523"/>
      <c r="B40" s="501"/>
      <c r="C40" s="536"/>
      <c r="D40" s="537"/>
      <c r="E40" s="517"/>
      <c r="F40" s="101"/>
      <c r="G40" s="97"/>
      <c r="H40" s="97"/>
      <c r="I40" s="97"/>
      <c r="J40" s="98"/>
    </row>
    <row r="41" spans="1:10" ht="17.100000000000001" customHeight="1" thickTop="1" thickBot="1" x14ac:dyDescent="0.25">
      <c r="A41" s="524"/>
      <c r="B41" s="502"/>
      <c r="C41" s="538"/>
      <c r="D41" s="539"/>
      <c r="E41" s="140" t="str">
        <f>IF(C41=0,"",IF(C41&gt;2.4,"Extreme",IF(C41&gt;=2.01,"Very High",IF(C41&gt;=1.61,"High",IF(C41&gt;=1.01,"Moderate",IF(C41&gt;=0.5,"Low",IF(C41&lt;0.5,"Very Low")))))))</f>
        <v/>
      </c>
      <c r="F41" s="102"/>
      <c r="G41" s="97"/>
      <c r="H41" s="97"/>
      <c r="I41" s="97"/>
      <c r="J41" s="98"/>
    </row>
    <row r="42" spans="1:10" ht="6.75" customHeight="1" thickTop="1" thickBot="1" x14ac:dyDescent="0.25">
      <c r="A42" s="103"/>
      <c r="B42" s="104"/>
      <c r="C42" s="105"/>
      <c r="D42" s="105"/>
      <c r="E42" s="105"/>
      <c r="F42" s="106"/>
      <c r="G42" s="97"/>
      <c r="H42" s="97"/>
      <c r="I42" s="97"/>
      <c r="J42" s="98"/>
    </row>
    <row r="43" spans="1:10" ht="15.75" thickTop="1" x14ac:dyDescent="0.25">
      <c r="A43" s="553" t="s">
        <v>182</v>
      </c>
      <c r="B43" s="554"/>
      <c r="C43" s="554"/>
      <c r="D43" s="554"/>
      <c r="E43" s="554"/>
      <c r="F43" s="554"/>
      <c r="G43" s="554"/>
      <c r="H43" s="554"/>
      <c r="I43" s="554"/>
      <c r="J43" s="555"/>
    </row>
    <row r="44" spans="1:10" ht="12.75" customHeight="1" x14ac:dyDescent="0.2">
      <c r="A44" s="556" t="s">
        <v>183</v>
      </c>
      <c r="B44" s="557"/>
      <c r="C44" s="558"/>
      <c r="D44" s="562" t="s">
        <v>184</v>
      </c>
      <c r="E44" s="563"/>
      <c r="F44" s="563"/>
      <c r="G44" s="563"/>
      <c r="H44" s="563"/>
      <c r="I44" s="563"/>
      <c r="J44" s="564"/>
    </row>
    <row r="45" spans="1:10" x14ac:dyDescent="0.2">
      <c r="A45" s="559"/>
      <c r="B45" s="560"/>
      <c r="C45" s="561"/>
      <c r="D45" s="107">
        <v>-1</v>
      </c>
      <c r="E45" s="108">
        <v>-2</v>
      </c>
      <c r="F45" s="108">
        <v>-3</v>
      </c>
      <c r="G45" s="108">
        <v>-4</v>
      </c>
      <c r="H45" s="108">
        <v>-5</v>
      </c>
      <c r="I45" s="108">
        <v>-6</v>
      </c>
      <c r="J45" s="108">
        <v>-7</v>
      </c>
    </row>
    <row r="46" spans="1:10" ht="15" customHeight="1" x14ac:dyDescent="0.2">
      <c r="A46" s="565" t="s">
        <v>37</v>
      </c>
      <c r="B46" s="566"/>
      <c r="C46" s="567"/>
      <c r="D46" s="109" t="s">
        <v>185</v>
      </c>
      <c r="E46" s="110" t="s">
        <v>186</v>
      </c>
      <c r="F46" s="110" t="s">
        <v>187</v>
      </c>
      <c r="G46" s="110" t="s">
        <v>188</v>
      </c>
      <c r="H46" s="110" t="s">
        <v>189</v>
      </c>
      <c r="I46" s="110" t="s">
        <v>190</v>
      </c>
      <c r="J46" s="111" t="s">
        <v>191</v>
      </c>
    </row>
    <row r="47" spans="1:10" ht="15" customHeight="1" x14ac:dyDescent="0.2">
      <c r="A47" s="542" t="s">
        <v>38</v>
      </c>
      <c r="B47" s="543"/>
      <c r="C47" s="544"/>
      <c r="D47" s="112" t="s">
        <v>185</v>
      </c>
      <c r="E47" s="113" t="s">
        <v>192</v>
      </c>
      <c r="F47" s="113" t="s">
        <v>193</v>
      </c>
      <c r="G47" s="113" t="s">
        <v>194</v>
      </c>
      <c r="H47" s="113" t="s">
        <v>195</v>
      </c>
      <c r="I47" s="113" t="s">
        <v>196</v>
      </c>
      <c r="J47" s="114" t="s">
        <v>197</v>
      </c>
    </row>
    <row r="48" spans="1:10" ht="15" customHeight="1" x14ac:dyDescent="0.2">
      <c r="A48" s="542" t="s">
        <v>39</v>
      </c>
      <c r="B48" s="543"/>
      <c r="C48" s="544"/>
      <c r="D48" s="112" t="s">
        <v>185</v>
      </c>
      <c r="E48" s="113" t="s">
        <v>198</v>
      </c>
      <c r="F48" s="113" t="s">
        <v>194</v>
      </c>
      <c r="G48" s="113" t="s">
        <v>199</v>
      </c>
      <c r="H48" s="113" t="s">
        <v>200</v>
      </c>
      <c r="I48" s="113" t="s">
        <v>201</v>
      </c>
      <c r="J48" s="114" t="s">
        <v>202</v>
      </c>
    </row>
    <row r="49" spans="1:10" ht="15" customHeight="1" x14ac:dyDescent="0.2">
      <c r="A49" s="542" t="s">
        <v>40</v>
      </c>
      <c r="B49" s="543"/>
      <c r="C49" s="544"/>
      <c r="D49" s="115" t="s">
        <v>203</v>
      </c>
      <c r="E49" s="113" t="s">
        <v>204</v>
      </c>
      <c r="F49" s="113" t="s">
        <v>199</v>
      </c>
      <c r="G49" s="113" t="s">
        <v>205</v>
      </c>
      <c r="H49" s="113" t="s">
        <v>206</v>
      </c>
      <c r="I49" s="113" t="s">
        <v>207</v>
      </c>
      <c r="J49" s="114" t="s">
        <v>208</v>
      </c>
    </row>
    <row r="50" spans="1:10" ht="15" customHeight="1" x14ac:dyDescent="0.2">
      <c r="A50" s="542" t="s">
        <v>41</v>
      </c>
      <c r="B50" s="543"/>
      <c r="C50" s="544"/>
      <c r="D50" s="116">
        <v>-1</v>
      </c>
      <c r="E50" s="113" t="s">
        <v>209</v>
      </c>
      <c r="F50" s="113" t="s">
        <v>205</v>
      </c>
      <c r="G50" s="113" t="s">
        <v>210</v>
      </c>
      <c r="H50" s="113" t="s">
        <v>211</v>
      </c>
      <c r="I50" s="113" t="s">
        <v>212</v>
      </c>
      <c r="J50" s="114" t="s">
        <v>213</v>
      </c>
    </row>
    <row r="51" spans="1:10" ht="15" customHeight="1" x14ac:dyDescent="0.2">
      <c r="A51" s="545" t="s">
        <v>42</v>
      </c>
      <c r="B51" s="546"/>
      <c r="C51" s="547"/>
      <c r="D51" s="117" t="s">
        <v>214</v>
      </c>
      <c r="E51" s="118" t="s">
        <v>215</v>
      </c>
      <c r="F51" s="118" t="s">
        <v>216</v>
      </c>
      <c r="G51" s="118" t="s">
        <v>217</v>
      </c>
      <c r="H51" s="118" t="s">
        <v>186</v>
      </c>
      <c r="I51" s="118" t="s">
        <v>218</v>
      </c>
      <c r="J51" s="119" t="s">
        <v>219</v>
      </c>
    </row>
    <row r="52" spans="1:10" ht="24.75" customHeight="1" thickBot="1" x14ac:dyDescent="0.25">
      <c r="A52" s="120"/>
      <c r="B52" s="120"/>
      <c r="C52" s="120"/>
      <c r="D52" s="548" t="s">
        <v>220</v>
      </c>
      <c r="E52" s="549"/>
      <c r="F52" s="549"/>
      <c r="G52" s="549"/>
      <c r="H52" s="550"/>
      <c r="I52" s="551" t="str">
        <f>IF(ISNUMBER(C20),F20,IF(ISNUMBER(C24),F24,IF(ISNUMBER(I21),H24,IF(ISNUMBER(C28),F28,IF(ISNUMBER(C32),F32,IF(ISNUMBER(C37),J37,IF(ISNUMBER(C41),E41," ")))))))</f>
        <v xml:space="preserve"> </v>
      </c>
      <c r="J52" s="552"/>
    </row>
    <row r="53" spans="1:10" x14ac:dyDescent="0.2">
      <c r="A53" s="121"/>
      <c r="B53" s="121"/>
      <c r="C53" s="121"/>
      <c r="D53" s="121"/>
      <c r="E53" s="121"/>
      <c r="F53" s="121"/>
      <c r="G53" s="121"/>
      <c r="H53" s="121"/>
      <c r="I53" s="121"/>
      <c r="J53" s="121"/>
    </row>
    <row r="54" spans="1:10" x14ac:dyDescent="0.2">
      <c r="A54" s="121"/>
      <c r="B54" s="121"/>
      <c r="C54" s="121"/>
      <c r="D54" s="121"/>
      <c r="E54" s="121"/>
      <c r="F54" s="121"/>
      <c r="G54" s="121"/>
      <c r="H54" s="121"/>
      <c r="I54" s="121"/>
      <c r="J54" s="121"/>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55"/>
  <sheetViews>
    <sheetView workbookViewId="0">
      <selection sqref="A1:BH1"/>
    </sheetView>
  </sheetViews>
  <sheetFormatPr defaultColWidth="2.7109375" defaultRowHeight="12.75" customHeight="1" x14ac:dyDescent="0.25"/>
  <cols>
    <col min="1" max="5" width="2.7109375" style="18" customWidth="1"/>
    <col min="6" max="11" width="2.7109375" style="19" customWidth="1"/>
    <col min="12" max="28" width="2.7109375" style="18" customWidth="1"/>
    <col min="29" max="30" width="2.7109375" style="19" customWidth="1"/>
    <col min="31" max="33" width="2.7109375" style="18" customWidth="1"/>
    <col min="34" max="34" width="2.85546875" style="18" customWidth="1"/>
    <col min="35" max="40" width="2.7109375" style="18" customWidth="1"/>
    <col min="41" max="41" width="3.140625" style="19" customWidth="1"/>
    <col min="42" max="42" width="3.28515625" style="19" customWidth="1"/>
    <col min="43" max="44" width="2.7109375" style="19" customWidth="1"/>
    <col min="45" max="61" width="2.7109375" style="18" customWidth="1"/>
    <col min="62" max="62" width="2.7109375" style="20" customWidth="1"/>
    <col min="63" max="256" width="2.7109375" style="18"/>
    <col min="257" max="289" width="2.7109375" style="18" customWidth="1"/>
    <col min="290" max="290" width="2.85546875" style="18" customWidth="1"/>
    <col min="291" max="296" width="2.7109375" style="18" customWidth="1"/>
    <col min="297" max="297" width="3.140625" style="18" customWidth="1"/>
    <col min="298" max="298" width="3.28515625" style="18" customWidth="1"/>
    <col min="299" max="318" width="2.7109375" style="18" customWidth="1"/>
    <col min="319" max="512" width="2.7109375" style="18"/>
    <col min="513" max="545" width="2.7109375" style="18" customWidth="1"/>
    <col min="546" max="546" width="2.85546875" style="18" customWidth="1"/>
    <col min="547" max="552" width="2.7109375" style="18" customWidth="1"/>
    <col min="553" max="553" width="3.140625" style="18" customWidth="1"/>
    <col min="554" max="554" width="3.28515625" style="18" customWidth="1"/>
    <col min="555" max="574" width="2.7109375" style="18" customWidth="1"/>
    <col min="575" max="768" width="2.7109375" style="18"/>
    <col min="769" max="801" width="2.7109375" style="18" customWidth="1"/>
    <col min="802" max="802" width="2.85546875" style="18" customWidth="1"/>
    <col min="803" max="808" width="2.7109375" style="18" customWidth="1"/>
    <col min="809" max="809" width="3.140625" style="18" customWidth="1"/>
    <col min="810" max="810" width="3.28515625" style="18" customWidth="1"/>
    <col min="811" max="830" width="2.7109375" style="18" customWidth="1"/>
    <col min="831" max="1024" width="2.7109375" style="18"/>
    <col min="1025" max="1057" width="2.7109375" style="18" customWidth="1"/>
    <col min="1058" max="1058" width="2.85546875" style="18" customWidth="1"/>
    <col min="1059" max="1064" width="2.7109375" style="18" customWidth="1"/>
    <col min="1065" max="1065" width="3.140625" style="18" customWidth="1"/>
    <col min="1066" max="1066" width="3.28515625" style="18" customWidth="1"/>
    <col min="1067" max="1086" width="2.7109375" style="18" customWidth="1"/>
    <col min="1087" max="1280" width="2.7109375" style="18"/>
    <col min="1281" max="1313" width="2.7109375" style="18" customWidth="1"/>
    <col min="1314" max="1314" width="2.85546875" style="18" customWidth="1"/>
    <col min="1315" max="1320" width="2.7109375" style="18" customWidth="1"/>
    <col min="1321" max="1321" width="3.140625" style="18" customWidth="1"/>
    <col min="1322" max="1322" width="3.28515625" style="18" customWidth="1"/>
    <col min="1323" max="1342" width="2.7109375" style="18" customWidth="1"/>
    <col min="1343" max="1536" width="2.7109375" style="18"/>
    <col min="1537" max="1569" width="2.7109375" style="18" customWidth="1"/>
    <col min="1570" max="1570" width="2.85546875" style="18" customWidth="1"/>
    <col min="1571" max="1576" width="2.7109375" style="18" customWidth="1"/>
    <col min="1577" max="1577" width="3.140625" style="18" customWidth="1"/>
    <col min="1578" max="1578" width="3.28515625" style="18" customWidth="1"/>
    <col min="1579" max="1598" width="2.7109375" style="18" customWidth="1"/>
    <col min="1599" max="1792" width="2.7109375" style="18"/>
    <col min="1793" max="1825" width="2.7109375" style="18" customWidth="1"/>
    <col min="1826" max="1826" width="2.85546875" style="18" customWidth="1"/>
    <col min="1827" max="1832" width="2.7109375" style="18" customWidth="1"/>
    <col min="1833" max="1833" width="3.140625" style="18" customWidth="1"/>
    <col min="1834" max="1834" width="3.28515625" style="18" customWidth="1"/>
    <col min="1835" max="1854" width="2.7109375" style="18" customWidth="1"/>
    <col min="1855" max="2048" width="2.7109375" style="18"/>
    <col min="2049" max="2081" width="2.7109375" style="18" customWidth="1"/>
    <col min="2082" max="2082" width="2.85546875" style="18" customWidth="1"/>
    <col min="2083" max="2088" width="2.7109375" style="18" customWidth="1"/>
    <col min="2089" max="2089" width="3.140625" style="18" customWidth="1"/>
    <col min="2090" max="2090" width="3.28515625" style="18" customWidth="1"/>
    <col min="2091" max="2110" width="2.7109375" style="18" customWidth="1"/>
    <col min="2111" max="2304" width="2.7109375" style="18"/>
    <col min="2305" max="2337" width="2.7109375" style="18" customWidth="1"/>
    <col min="2338" max="2338" width="2.85546875" style="18" customWidth="1"/>
    <col min="2339" max="2344" width="2.7109375" style="18" customWidth="1"/>
    <col min="2345" max="2345" width="3.140625" style="18" customWidth="1"/>
    <col min="2346" max="2346" width="3.28515625" style="18" customWidth="1"/>
    <col min="2347" max="2366" width="2.7109375" style="18" customWidth="1"/>
    <col min="2367" max="2560" width="2.7109375" style="18"/>
    <col min="2561" max="2593" width="2.7109375" style="18" customWidth="1"/>
    <col min="2594" max="2594" width="2.85546875" style="18" customWidth="1"/>
    <col min="2595" max="2600" width="2.7109375" style="18" customWidth="1"/>
    <col min="2601" max="2601" width="3.140625" style="18" customWidth="1"/>
    <col min="2602" max="2602" width="3.28515625" style="18" customWidth="1"/>
    <col min="2603" max="2622" width="2.7109375" style="18" customWidth="1"/>
    <col min="2623" max="2816" width="2.7109375" style="18"/>
    <col min="2817" max="2849" width="2.7109375" style="18" customWidth="1"/>
    <col min="2850" max="2850" width="2.85546875" style="18" customWidth="1"/>
    <col min="2851" max="2856" width="2.7109375" style="18" customWidth="1"/>
    <col min="2857" max="2857" width="3.140625" style="18" customWidth="1"/>
    <col min="2858" max="2858" width="3.28515625" style="18" customWidth="1"/>
    <col min="2859" max="2878" width="2.7109375" style="18" customWidth="1"/>
    <col min="2879" max="3072" width="2.7109375" style="18"/>
    <col min="3073" max="3105" width="2.7109375" style="18" customWidth="1"/>
    <col min="3106" max="3106" width="2.85546875" style="18" customWidth="1"/>
    <col min="3107" max="3112" width="2.7109375" style="18" customWidth="1"/>
    <col min="3113" max="3113" width="3.140625" style="18" customWidth="1"/>
    <col min="3114" max="3114" width="3.28515625" style="18" customWidth="1"/>
    <col min="3115" max="3134" width="2.7109375" style="18" customWidth="1"/>
    <col min="3135" max="3328" width="2.7109375" style="18"/>
    <col min="3329" max="3361" width="2.7109375" style="18" customWidth="1"/>
    <col min="3362" max="3362" width="2.85546875" style="18" customWidth="1"/>
    <col min="3363" max="3368" width="2.7109375" style="18" customWidth="1"/>
    <col min="3369" max="3369" width="3.140625" style="18" customWidth="1"/>
    <col min="3370" max="3370" width="3.28515625" style="18" customWidth="1"/>
    <col min="3371" max="3390" width="2.7109375" style="18" customWidth="1"/>
    <col min="3391" max="3584" width="2.7109375" style="18"/>
    <col min="3585" max="3617" width="2.7109375" style="18" customWidth="1"/>
    <col min="3618" max="3618" width="2.85546875" style="18" customWidth="1"/>
    <col min="3619" max="3624" width="2.7109375" style="18" customWidth="1"/>
    <col min="3625" max="3625" width="3.140625" style="18" customWidth="1"/>
    <col min="3626" max="3626" width="3.28515625" style="18" customWidth="1"/>
    <col min="3627" max="3646" width="2.7109375" style="18" customWidth="1"/>
    <col min="3647" max="3840" width="2.7109375" style="18"/>
    <col min="3841" max="3873" width="2.7109375" style="18" customWidth="1"/>
    <col min="3874" max="3874" width="2.85546875" style="18" customWidth="1"/>
    <col min="3875" max="3880" width="2.7109375" style="18" customWidth="1"/>
    <col min="3881" max="3881" width="3.140625" style="18" customWidth="1"/>
    <col min="3882" max="3882" width="3.28515625" style="18" customWidth="1"/>
    <col min="3883" max="3902" width="2.7109375" style="18" customWidth="1"/>
    <col min="3903" max="4096" width="2.7109375" style="18"/>
    <col min="4097" max="4129" width="2.7109375" style="18" customWidth="1"/>
    <col min="4130" max="4130" width="2.85546875" style="18" customWidth="1"/>
    <col min="4131" max="4136" width="2.7109375" style="18" customWidth="1"/>
    <col min="4137" max="4137" width="3.140625" style="18" customWidth="1"/>
    <col min="4138" max="4138" width="3.28515625" style="18" customWidth="1"/>
    <col min="4139" max="4158" width="2.7109375" style="18" customWidth="1"/>
    <col min="4159" max="4352" width="2.7109375" style="18"/>
    <col min="4353" max="4385" width="2.7109375" style="18" customWidth="1"/>
    <col min="4386" max="4386" width="2.85546875" style="18" customWidth="1"/>
    <col min="4387" max="4392" width="2.7109375" style="18" customWidth="1"/>
    <col min="4393" max="4393" width="3.140625" style="18" customWidth="1"/>
    <col min="4394" max="4394" width="3.28515625" style="18" customWidth="1"/>
    <col min="4395" max="4414" width="2.7109375" style="18" customWidth="1"/>
    <col min="4415" max="4608" width="2.7109375" style="18"/>
    <col min="4609" max="4641" width="2.7109375" style="18" customWidth="1"/>
    <col min="4642" max="4642" width="2.85546875" style="18" customWidth="1"/>
    <col min="4643" max="4648" width="2.7109375" style="18" customWidth="1"/>
    <col min="4649" max="4649" width="3.140625" style="18" customWidth="1"/>
    <col min="4650" max="4650" width="3.28515625" style="18" customWidth="1"/>
    <col min="4651" max="4670" width="2.7109375" style="18" customWidth="1"/>
    <col min="4671" max="4864" width="2.7109375" style="18"/>
    <col min="4865" max="4897" width="2.7109375" style="18" customWidth="1"/>
    <col min="4898" max="4898" width="2.85546875" style="18" customWidth="1"/>
    <col min="4899" max="4904" width="2.7109375" style="18" customWidth="1"/>
    <col min="4905" max="4905" width="3.140625" style="18" customWidth="1"/>
    <col min="4906" max="4906" width="3.28515625" style="18" customWidth="1"/>
    <col min="4907" max="4926" width="2.7109375" style="18" customWidth="1"/>
    <col min="4927" max="5120" width="2.7109375" style="18"/>
    <col min="5121" max="5153" width="2.7109375" style="18" customWidth="1"/>
    <col min="5154" max="5154" width="2.85546875" style="18" customWidth="1"/>
    <col min="5155" max="5160" width="2.7109375" style="18" customWidth="1"/>
    <col min="5161" max="5161" width="3.140625" style="18" customWidth="1"/>
    <col min="5162" max="5162" width="3.28515625" style="18" customWidth="1"/>
    <col min="5163" max="5182" width="2.7109375" style="18" customWidth="1"/>
    <col min="5183" max="5376" width="2.7109375" style="18"/>
    <col min="5377" max="5409" width="2.7109375" style="18" customWidth="1"/>
    <col min="5410" max="5410" width="2.85546875" style="18" customWidth="1"/>
    <col min="5411" max="5416" width="2.7109375" style="18" customWidth="1"/>
    <col min="5417" max="5417" width="3.140625" style="18" customWidth="1"/>
    <col min="5418" max="5418" width="3.28515625" style="18" customWidth="1"/>
    <col min="5419" max="5438" width="2.7109375" style="18" customWidth="1"/>
    <col min="5439" max="5632" width="2.7109375" style="18"/>
    <col min="5633" max="5665" width="2.7109375" style="18" customWidth="1"/>
    <col min="5666" max="5666" width="2.85546875" style="18" customWidth="1"/>
    <col min="5667" max="5672" width="2.7109375" style="18" customWidth="1"/>
    <col min="5673" max="5673" width="3.140625" style="18" customWidth="1"/>
    <col min="5674" max="5674" width="3.28515625" style="18" customWidth="1"/>
    <col min="5675" max="5694" width="2.7109375" style="18" customWidth="1"/>
    <col min="5695" max="5888" width="2.7109375" style="18"/>
    <col min="5889" max="5921" width="2.7109375" style="18" customWidth="1"/>
    <col min="5922" max="5922" width="2.85546875" style="18" customWidth="1"/>
    <col min="5923" max="5928" width="2.7109375" style="18" customWidth="1"/>
    <col min="5929" max="5929" width="3.140625" style="18" customWidth="1"/>
    <col min="5930" max="5930" width="3.28515625" style="18" customWidth="1"/>
    <col min="5931" max="5950" width="2.7109375" style="18" customWidth="1"/>
    <col min="5951" max="6144" width="2.7109375" style="18"/>
    <col min="6145" max="6177" width="2.7109375" style="18" customWidth="1"/>
    <col min="6178" max="6178" width="2.85546875" style="18" customWidth="1"/>
    <col min="6179" max="6184" width="2.7109375" style="18" customWidth="1"/>
    <col min="6185" max="6185" width="3.140625" style="18" customWidth="1"/>
    <col min="6186" max="6186" width="3.28515625" style="18" customWidth="1"/>
    <col min="6187" max="6206" width="2.7109375" style="18" customWidth="1"/>
    <col min="6207" max="6400" width="2.7109375" style="18"/>
    <col min="6401" max="6433" width="2.7109375" style="18" customWidth="1"/>
    <col min="6434" max="6434" width="2.85546875" style="18" customWidth="1"/>
    <col min="6435" max="6440" width="2.7109375" style="18" customWidth="1"/>
    <col min="6441" max="6441" width="3.140625" style="18" customWidth="1"/>
    <col min="6442" max="6442" width="3.28515625" style="18" customWidth="1"/>
    <col min="6443" max="6462" width="2.7109375" style="18" customWidth="1"/>
    <col min="6463" max="6656" width="2.7109375" style="18"/>
    <col min="6657" max="6689" width="2.7109375" style="18" customWidth="1"/>
    <col min="6690" max="6690" width="2.85546875" style="18" customWidth="1"/>
    <col min="6691" max="6696" width="2.7109375" style="18" customWidth="1"/>
    <col min="6697" max="6697" width="3.140625" style="18" customWidth="1"/>
    <col min="6698" max="6698" width="3.28515625" style="18" customWidth="1"/>
    <col min="6699" max="6718" width="2.7109375" style="18" customWidth="1"/>
    <col min="6719" max="6912" width="2.7109375" style="18"/>
    <col min="6913" max="6945" width="2.7109375" style="18" customWidth="1"/>
    <col min="6946" max="6946" width="2.85546875" style="18" customWidth="1"/>
    <col min="6947" max="6952" width="2.7109375" style="18" customWidth="1"/>
    <col min="6953" max="6953" width="3.140625" style="18" customWidth="1"/>
    <col min="6954" max="6954" width="3.28515625" style="18" customWidth="1"/>
    <col min="6955" max="6974" width="2.7109375" style="18" customWidth="1"/>
    <col min="6975" max="7168" width="2.7109375" style="18"/>
    <col min="7169" max="7201" width="2.7109375" style="18" customWidth="1"/>
    <col min="7202" max="7202" width="2.85546875" style="18" customWidth="1"/>
    <col min="7203" max="7208" width="2.7109375" style="18" customWidth="1"/>
    <col min="7209" max="7209" width="3.140625" style="18" customWidth="1"/>
    <col min="7210" max="7210" width="3.28515625" style="18" customWidth="1"/>
    <col min="7211" max="7230" width="2.7109375" style="18" customWidth="1"/>
    <col min="7231" max="7424" width="2.7109375" style="18"/>
    <col min="7425" max="7457" width="2.7109375" style="18" customWidth="1"/>
    <col min="7458" max="7458" width="2.85546875" style="18" customWidth="1"/>
    <col min="7459" max="7464" width="2.7109375" style="18" customWidth="1"/>
    <col min="7465" max="7465" width="3.140625" style="18" customWidth="1"/>
    <col min="7466" max="7466" width="3.28515625" style="18" customWidth="1"/>
    <col min="7467" max="7486" width="2.7109375" style="18" customWidth="1"/>
    <col min="7487" max="7680" width="2.7109375" style="18"/>
    <col min="7681" max="7713" width="2.7109375" style="18" customWidth="1"/>
    <col min="7714" max="7714" width="2.85546875" style="18" customWidth="1"/>
    <col min="7715" max="7720" width="2.7109375" style="18" customWidth="1"/>
    <col min="7721" max="7721" width="3.140625" style="18" customWidth="1"/>
    <col min="7722" max="7722" width="3.28515625" style="18" customWidth="1"/>
    <col min="7723" max="7742" width="2.7109375" style="18" customWidth="1"/>
    <col min="7743" max="7936" width="2.7109375" style="18"/>
    <col min="7937" max="7969" width="2.7109375" style="18" customWidth="1"/>
    <col min="7970" max="7970" width="2.85546875" style="18" customWidth="1"/>
    <col min="7971" max="7976" width="2.7109375" style="18" customWidth="1"/>
    <col min="7977" max="7977" width="3.140625" style="18" customWidth="1"/>
    <col min="7978" max="7978" width="3.28515625" style="18" customWidth="1"/>
    <col min="7979" max="7998" width="2.7109375" style="18" customWidth="1"/>
    <col min="7999" max="8192" width="2.7109375" style="18"/>
    <col min="8193" max="8225" width="2.7109375" style="18" customWidth="1"/>
    <col min="8226" max="8226" width="2.85546875" style="18" customWidth="1"/>
    <col min="8227" max="8232" width="2.7109375" style="18" customWidth="1"/>
    <col min="8233" max="8233" width="3.140625" style="18" customWidth="1"/>
    <col min="8234" max="8234" width="3.28515625" style="18" customWidth="1"/>
    <col min="8235" max="8254" width="2.7109375" style="18" customWidth="1"/>
    <col min="8255" max="8448" width="2.7109375" style="18"/>
    <col min="8449" max="8481" width="2.7109375" style="18" customWidth="1"/>
    <col min="8482" max="8482" width="2.85546875" style="18" customWidth="1"/>
    <col min="8483" max="8488" width="2.7109375" style="18" customWidth="1"/>
    <col min="8489" max="8489" width="3.140625" style="18" customWidth="1"/>
    <col min="8490" max="8490" width="3.28515625" style="18" customWidth="1"/>
    <col min="8491" max="8510" width="2.7109375" style="18" customWidth="1"/>
    <col min="8511" max="8704" width="2.7109375" style="18"/>
    <col min="8705" max="8737" width="2.7109375" style="18" customWidth="1"/>
    <col min="8738" max="8738" width="2.85546875" style="18" customWidth="1"/>
    <col min="8739" max="8744" width="2.7109375" style="18" customWidth="1"/>
    <col min="8745" max="8745" width="3.140625" style="18" customWidth="1"/>
    <col min="8746" max="8746" width="3.28515625" style="18" customWidth="1"/>
    <col min="8747" max="8766" width="2.7109375" style="18" customWidth="1"/>
    <col min="8767" max="8960" width="2.7109375" style="18"/>
    <col min="8961" max="8993" width="2.7109375" style="18" customWidth="1"/>
    <col min="8994" max="8994" width="2.85546875" style="18" customWidth="1"/>
    <col min="8995" max="9000" width="2.7109375" style="18" customWidth="1"/>
    <col min="9001" max="9001" width="3.140625" style="18" customWidth="1"/>
    <col min="9002" max="9002" width="3.28515625" style="18" customWidth="1"/>
    <col min="9003" max="9022" width="2.7109375" style="18" customWidth="1"/>
    <col min="9023" max="9216" width="2.7109375" style="18"/>
    <col min="9217" max="9249" width="2.7109375" style="18" customWidth="1"/>
    <col min="9250" max="9250" width="2.85546875" style="18" customWidth="1"/>
    <col min="9251" max="9256" width="2.7109375" style="18" customWidth="1"/>
    <col min="9257" max="9257" width="3.140625" style="18" customWidth="1"/>
    <col min="9258" max="9258" width="3.28515625" style="18" customWidth="1"/>
    <col min="9259" max="9278" width="2.7109375" style="18" customWidth="1"/>
    <col min="9279" max="9472" width="2.7109375" style="18"/>
    <col min="9473" max="9505" width="2.7109375" style="18" customWidth="1"/>
    <col min="9506" max="9506" width="2.85546875" style="18" customWidth="1"/>
    <col min="9507" max="9512" width="2.7109375" style="18" customWidth="1"/>
    <col min="9513" max="9513" width="3.140625" style="18" customWidth="1"/>
    <col min="9514" max="9514" width="3.28515625" style="18" customWidth="1"/>
    <col min="9515" max="9534" width="2.7109375" style="18" customWidth="1"/>
    <col min="9535" max="9728" width="2.7109375" style="18"/>
    <col min="9729" max="9761" width="2.7109375" style="18" customWidth="1"/>
    <col min="9762" max="9762" width="2.85546875" style="18" customWidth="1"/>
    <col min="9763" max="9768" width="2.7109375" style="18" customWidth="1"/>
    <col min="9769" max="9769" width="3.140625" style="18" customWidth="1"/>
    <col min="9770" max="9770" width="3.28515625" style="18" customWidth="1"/>
    <col min="9771" max="9790" width="2.7109375" style="18" customWidth="1"/>
    <col min="9791" max="9984" width="2.7109375" style="18"/>
    <col min="9985" max="10017" width="2.7109375" style="18" customWidth="1"/>
    <col min="10018" max="10018" width="2.85546875" style="18" customWidth="1"/>
    <col min="10019" max="10024" width="2.7109375" style="18" customWidth="1"/>
    <col min="10025" max="10025" width="3.140625" style="18" customWidth="1"/>
    <col min="10026" max="10026" width="3.28515625" style="18" customWidth="1"/>
    <col min="10027" max="10046" width="2.7109375" style="18" customWidth="1"/>
    <col min="10047" max="10240" width="2.7109375" style="18"/>
    <col min="10241" max="10273" width="2.7109375" style="18" customWidth="1"/>
    <col min="10274" max="10274" width="2.85546875" style="18" customWidth="1"/>
    <col min="10275" max="10280" width="2.7109375" style="18" customWidth="1"/>
    <col min="10281" max="10281" width="3.140625" style="18" customWidth="1"/>
    <col min="10282" max="10282" width="3.28515625" style="18" customWidth="1"/>
    <col min="10283" max="10302" width="2.7109375" style="18" customWidth="1"/>
    <col min="10303" max="10496" width="2.7109375" style="18"/>
    <col min="10497" max="10529" width="2.7109375" style="18" customWidth="1"/>
    <col min="10530" max="10530" width="2.85546875" style="18" customWidth="1"/>
    <col min="10531" max="10536" width="2.7109375" style="18" customWidth="1"/>
    <col min="10537" max="10537" width="3.140625" style="18" customWidth="1"/>
    <col min="10538" max="10538" width="3.28515625" style="18" customWidth="1"/>
    <col min="10539" max="10558" width="2.7109375" style="18" customWidth="1"/>
    <col min="10559" max="10752" width="2.7109375" style="18"/>
    <col min="10753" max="10785" width="2.7109375" style="18" customWidth="1"/>
    <col min="10786" max="10786" width="2.85546875" style="18" customWidth="1"/>
    <col min="10787" max="10792" width="2.7109375" style="18" customWidth="1"/>
    <col min="10793" max="10793" width="3.140625" style="18" customWidth="1"/>
    <col min="10794" max="10794" width="3.28515625" style="18" customWidth="1"/>
    <col min="10795" max="10814" width="2.7109375" style="18" customWidth="1"/>
    <col min="10815" max="11008" width="2.7109375" style="18"/>
    <col min="11009" max="11041" width="2.7109375" style="18" customWidth="1"/>
    <col min="11042" max="11042" width="2.85546875" style="18" customWidth="1"/>
    <col min="11043" max="11048" width="2.7109375" style="18" customWidth="1"/>
    <col min="11049" max="11049" width="3.140625" style="18" customWidth="1"/>
    <col min="11050" max="11050" width="3.28515625" style="18" customWidth="1"/>
    <col min="11051" max="11070" width="2.7109375" style="18" customWidth="1"/>
    <col min="11071" max="11264" width="2.7109375" style="18"/>
    <col min="11265" max="11297" width="2.7109375" style="18" customWidth="1"/>
    <col min="11298" max="11298" width="2.85546875" style="18" customWidth="1"/>
    <col min="11299" max="11304" width="2.7109375" style="18" customWidth="1"/>
    <col min="11305" max="11305" width="3.140625" style="18" customWidth="1"/>
    <col min="11306" max="11306" width="3.28515625" style="18" customWidth="1"/>
    <col min="11307" max="11326" width="2.7109375" style="18" customWidth="1"/>
    <col min="11327" max="11520" width="2.7109375" style="18"/>
    <col min="11521" max="11553" width="2.7109375" style="18" customWidth="1"/>
    <col min="11554" max="11554" width="2.85546875" style="18" customWidth="1"/>
    <col min="11555" max="11560" width="2.7109375" style="18" customWidth="1"/>
    <col min="11561" max="11561" width="3.140625" style="18" customWidth="1"/>
    <col min="11562" max="11562" width="3.28515625" style="18" customWidth="1"/>
    <col min="11563" max="11582" width="2.7109375" style="18" customWidth="1"/>
    <col min="11583" max="11776" width="2.7109375" style="18"/>
    <col min="11777" max="11809" width="2.7109375" style="18" customWidth="1"/>
    <col min="11810" max="11810" width="2.85546875" style="18" customWidth="1"/>
    <col min="11811" max="11816" width="2.7109375" style="18" customWidth="1"/>
    <col min="11817" max="11817" width="3.140625" style="18" customWidth="1"/>
    <col min="11818" max="11818" width="3.28515625" style="18" customWidth="1"/>
    <col min="11819" max="11838" width="2.7109375" style="18" customWidth="1"/>
    <col min="11839" max="12032" width="2.7109375" style="18"/>
    <col min="12033" max="12065" width="2.7109375" style="18" customWidth="1"/>
    <col min="12066" max="12066" width="2.85546875" style="18" customWidth="1"/>
    <col min="12067" max="12072" width="2.7109375" style="18" customWidth="1"/>
    <col min="12073" max="12073" width="3.140625" style="18" customWidth="1"/>
    <col min="12074" max="12074" width="3.28515625" style="18" customWidth="1"/>
    <col min="12075" max="12094" width="2.7109375" style="18" customWidth="1"/>
    <col min="12095" max="12288" width="2.7109375" style="18"/>
    <col min="12289" max="12321" width="2.7109375" style="18" customWidth="1"/>
    <col min="12322" max="12322" width="2.85546875" style="18" customWidth="1"/>
    <col min="12323" max="12328" width="2.7109375" style="18" customWidth="1"/>
    <col min="12329" max="12329" width="3.140625" style="18" customWidth="1"/>
    <col min="12330" max="12330" width="3.28515625" style="18" customWidth="1"/>
    <col min="12331" max="12350" width="2.7109375" style="18" customWidth="1"/>
    <col min="12351" max="12544" width="2.7109375" style="18"/>
    <col min="12545" max="12577" width="2.7109375" style="18" customWidth="1"/>
    <col min="12578" max="12578" width="2.85546875" style="18" customWidth="1"/>
    <col min="12579" max="12584" width="2.7109375" style="18" customWidth="1"/>
    <col min="12585" max="12585" width="3.140625" style="18" customWidth="1"/>
    <col min="12586" max="12586" width="3.28515625" style="18" customWidth="1"/>
    <col min="12587" max="12606" width="2.7109375" style="18" customWidth="1"/>
    <col min="12607" max="12800" width="2.7109375" style="18"/>
    <col min="12801" max="12833" width="2.7109375" style="18" customWidth="1"/>
    <col min="12834" max="12834" width="2.85546875" style="18" customWidth="1"/>
    <col min="12835" max="12840" width="2.7109375" style="18" customWidth="1"/>
    <col min="12841" max="12841" width="3.140625" style="18" customWidth="1"/>
    <col min="12842" max="12842" width="3.28515625" style="18" customWidth="1"/>
    <col min="12843" max="12862" width="2.7109375" style="18" customWidth="1"/>
    <col min="12863" max="13056" width="2.7109375" style="18"/>
    <col min="13057" max="13089" width="2.7109375" style="18" customWidth="1"/>
    <col min="13090" max="13090" width="2.85546875" style="18" customWidth="1"/>
    <col min="13091" max="13096" width="2.7109375" style="18" customWidth="1"/>
    <col min="13097" max="13097" width="3.140625" style="18" customWidth="1"/>
    <col min="13098" max="13098" width="3.28515625" style="18" customWidth="1"/>
    <col min="13099" max="13118" width="2.7109375" style="18" customWidth="1"/>
    <col min="13119" max="13312" width="2.7109375" style="18"/>
    <col min="13313" max="13345" width="2.7109375" style="18" customWidth="1"/>
    <col min="13346" max="13346" width="2.85546875" style="18" customWidth="1"/>
    <col min="13347" max="13352" width="2.7109375" style="18" customWidth="1"/>
    <col min="13353" max="13353" width="3.140625" style="18" customWidth="1"/>
    <col min="13354" max="13354" width="3.28515625" style="18" customWidth="1"/>
    <col min="13355" max="13374" width="2.7109375" style="18" customWidth="1"/>
    <col min="13375" max="13568" width="2.7109375" style="18"/>
    <col min="13569" max="13601" width="2.7109375" style="18" customWidth="1"/>
    <col min="13602" max="13602" width="2.85546875" style="18" customWidth="1"/>
    <col min="13603" max="13608" width="2.7109375" style="18" customWidth="1"/>
    <col min="13609" max="13609" width="3.140625" style="18" customWidth="1"/>
    <col min="13610" max="13610" width="3.28515625" style="18" customWidth="1"/>
    <col min="13611" max="13630" width="2.7109375" style="18" customWidth="1"/>
    <col min="13631" max="13824" width="2.7109375" style="18"/>
    <col min="13825" max="13857" width="2.7109375" style="18" customWidth="1"/>
    <col min="13858" max="13858" width="2.85546875" style="18" customWidth="1"/>
    <col min="13859" max="13864" width="2.7109375" style="18" customWidth="1"/>
    <col min="13865" max="13865" width="3.140625" style="18" customWidth="1"/>
    <col min="13866" max="13866" width="3.28515625" style="18" customWidth="1"/>
    <col min="13867" max="13886" width="2.7109375" style="18" customWidth="1"/>
    <col min="13887" max="14080" width="2.7109375" style="18"/>
    <col min="14081" max="14113" width="2.7109375" style="18" customWidth="1"/>
    <col min="14114" max="14114" width="2.85546875" style="18" customWidth="1"/>
    <col min="14115" max="14120" width="2.7109375" style="18" customWidth="1"/>
    <col min="14121" max="14121" width="3.140625" style="18" customWidth="1"/>
    <col min="14122" max="14122" width="3.28515625" style="18" customWidth="1"/>
    <col min="14123" max="14142" width="2.7109375" style="18" customWidth="1"/>
    <col min="14143" max="14336" width="2.7109375" style="18"/>
    <col min="14337" max="14369" width="2.7109375" style="18" customWidth="1"/>
    <col min="14370" max="14370" width="2.85546875" style="18" customWidth="1"/>
    <col min="14371" max="14376" width="2.7109375" style="18" customWidth="1"/>
    <col min="14377" max="14377" width="3.140625" style="18" customWidth="1"/>
    <col min="14378" max="14378" width="3.28515625" style="18" customWidth="1"/>
    <col min="14379" max="14398" width="2.7109375" style="18" customWidth="1"/>
    <col min="14399" max="14592" width="2.7109375" style="18"/>
    <col min="14593" max="14625" width="2.7109375" style="18" customWidth="1"/>
    <col min="14626" max="14626" width="2.85546875" style="18" customWidth="1"/>
    <col min="14627" max="14632" width="2.7109375" style="18" customWidth="1"/>
    <col min="14633" max="14633" width="3.140625" style="18" customWidth="1"/>
    <col min="14634" max="14634" width="3.28515625" style="18" customWidth="1"/>
    <col min="14635" max="14654" width="2.7109375" style="18" customWidth="1"/>
    <col min="14655" max="14848" width="2.7109375" style="18"/>
    <col min="14849" max="14881" width="2.7109375" style="18" customWidth="1"/>
    <col min="14882" max="14882" width="2.85546875" style="18" customWidth="1"/>
    <col min="14883" max="14888" width="2.7109375" style="18" customWidth="1"/>
    <col min="14889" max="14889" width="3.140625" style="18" customWidth="1"/>
    <col min="14890" max="14890" width="3.28515625" style="18" customWidth="1"/>
    <col min="14891" max="14910" width="2.7109375" style="18" customWidth="1"/>
    <col min="14911" max="15104" width="2.7109375" style="18"/>
    <col min="15105" max="15137" width="2.7109375" style="18" customWidth="1"/>
    <col min="15138" max="15138" width="2.85546875" style="18" customWidth="1"/>
    <col min="15139" max="15144" width="2.7109375" style="18" customWidth="1"/>
    <col min="15145" max="15145" width="3.140625" style="18" customWidth="1"/>
    <col min="15146" max="15146" width="3.28515625" style="18" customWidth="1"/>
    <col min="15147" max="15166" width="2.7109375" style="18" customWidth="1"/>
    <col min="15167" max="15360" width="2.7109375" style="18"/>
    <col min="15361" max="15393" width="2.7109375" style="18" customWidth="1"/>
    <col min="15394" max="15394" width="2.85546875" style="18" customWidth="1"/>
    <col min="15395" max="15400" width="2.7109375" style="18" customWidth="1"/>
    <col min="15401" max="15401" width="3.140625" style="18" customWidth="1"/>
    <col min="15402" max="15402" width="3.28515625" style="18" customWidth="1"/>
    <col min="15403" max="15422" width="2.7109375" style="18" customWidth="1"/>
    <col min="15423" max="15616" width="2.7109375" style="18"/>
    <col min="15617" max="15649" width="2.7109375" style="18" customWidth="1"/>
    <col min="15650" max="15650" width="2.85546875" style="18" customWidth="1"/>
    <col min="15651" max="15656" width="2.7109375" style="18" customWidth="1"/>
    <col min="15657" max="15657" width="3.140625" style="18" customWidth="1"/>
    <col min="15658" max="15658" width="3.28515625" style="18" customWidth="1"/>
    <col min="15659" max="15678" width="2.7109375" style="18" customWidth="1"/>
    <col min="15679" max="15872" width="2.7109375" style="18"/>
    <col min="15873" max="15905" width="2.7109375" style="18" customWidth="1"/>
    <col min="15906" max="15906" width="2.85546875" style="18" customWidth="1"/>
    <col min="15907" max="15912" width="2.7109375" style="18" customWidth="1"/>
    <col min="15913" max="15913" width="3.140625" style="18" customWidth="1"/>
    <col min="15914" max="15914" width="3.28515625" style="18" customWidth="1"/>
    <col min="15915" max="15934" width="2.7109375" style="18" customWidth="1"/>
    <col min="15935" max="16128" width="2.7109375" style="18"/>
    <col min="16129" max="16161" width="2.7109375" style="18" customWidth="1"/>
    <col min="16162" max="16162" width="2.85546875" style="18" customWidth="1"/>
    <col min="16163" max="16168" width="2.7109375" style="18" customWidth="1"/>
    <col min="16169" max="16169" width="3.140625" style="18" customWidth="1"/>
    <col min="16170" max="16170" width="3.28515625" style="18" customWidth="1"/>
    <col min="16171" max="16190" width="2.7109375" style="18" customWidth="1"/>
    <col min="16191" max="16384" width="2.7109375" style="18"/>
  </cols>
  <sheetData>
    <row r="1" spans="1:62" ht="28.5" customHeight="1" x14ac:dyDescent="0.25">
      <c r="A1" s="175" t="s">
        <v>221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2" s="15" customFormat="1" ht="12.75" customHeight="1" x14ac:dyDescent="0.25">
      <c r="A2" s="14" t="s">
        <v>27</v>
      </c>
      <c r="B2" s="14"/>
      <c r="C2" s="14"/>
      <c r="D2" s="14"/>
      <c r="I2" s="14"/>
      <c r="J2" s="14"/>
      <c r="K2" s="14"/>
      <c r="AC2" s="16"/>
      <c r="AD2" s="16"/>
      <c r="AO2" s="16"/>
      <c r="AP2" s="16"/>
      <c r="AQ2" s="16"/>
      <c r="AR2" s="16"/>
      <c r="BJ2" s="17"/>
    </row>
    <row r="3" spans="1:62" ht="12.75" customHeight="1" thickBot="1" x14ac:dyDescent="0.3"/>
    <row r="4" spans="1:62" s="22" customFormat="1" ht="12.75" customHeight="1" x14ac:dyDescent="0.2">
      <c r="A4" s="176" t="s">
        <v>28</v>
      </c>
      <c r="B4" s="200"/>
      <c r="C4" s="200"/>
      <c r="D4" s="200"/>
      <c r="E4" s="201"/>
      <c r="F4" s="202"/>
      <c r="G4" s="203"/>
      <c r="H4" s="203"/>
      <c r="I4" s="203"/>
      <c r="J4" s="203"/>
      <c r="K4" s="203"/>
      <c r="L4" s="203"/>
      <c r="M4" s="203"/>
      <c r="N4" s="203"/>
      <c r="O4" s="203"/>
      <c r="P4" s="203"/>
      <c r="Q4" s="203"/>
      <c r="R4" s="203"/>
      <c r="S4" s="204"/>
      <c r="T4" s="176" t="s">
        <v>29</v>
      </c>
      <c r="U4" s="205"/>
      <c r="V4" s="205"/>
      <c r="W4" s="206"/>
      <c r="X4" s="207"/>
      <c r="Y4" s="208"/>
      <c r="Z4" s="209"/>
      <c r="AA4" s="210"/>
      <c r="AB4" s="176" t="s">
        <v>30</v>
      </c>
      <c r="AC4" s="205"/>
      <c r="AD4" s="211"/>
      <c r="AE4" s="208"/>
      <c r="AF4" s="212"/>
      <c r="AG4" s="213"/>
      <c r="AH4" s="176" t="s">
        <v>31</v>
      </c>
      <c r="AI4" s="177"/>
      <c r="AJ4" s="178"/>
      <c r="AK4" s="179"/>
      <c r="AL4" s="180"/>
      <c r="AM4" s="181"/>
      <c r="AN4" s="182" t="s">
        <v>32</v>
      </c>
      <c r="AO4" s="183"/>
      <c r="AP4" s="183"/>
      <c r="AQ4" s="183"/>
      <c r="AR4" s="183"/>
      <c r="AS4" s="183"/>
      <c r="AT4" s="184"/>
      <c r="AU4" s="188" t="str">
        <f>IF(A12=0,"",SUM(M11:P30))</f>
        <v/>
      </c>
      <c r="AV4" s="189"/>
      <c r="AW4" s="189"/>
      <c r="AX4" s="189"/>
      <c r="AY4" s="189"/>
      <c r="AZ4" s="189"/>
      <c r="BA4" s="189"/>
      <c r="BB4" s="189"/>
      <c r="BC4" s="189"/>
      <c r="BD4" s="189"/>
      <c r="BE4" s="189"/>
      <c r="BF4" s="189"/>
      <c r="BG4" s="189"/>
      <c r="BH4" s="190"/>
      <c r="BI4" s="21"/>
    </row>
    <row r="5" spans="1:62" s="22" customFormat="1" ht="12.75" customHeight="1" x14ac:dyDescent="0.2">
      <c r="A5" s="191" t="s">
        <v>33</v>
      </c>
      <c r="B5" s="192"/>
      <c r="C5" s="192"/>
      <c r="D5" s="192"/>
      <c r="E5" s="193"/>
      <c r="F5" s="194"/>
      <c r="G5" s="195"/>
      <c r="H5" s="195"/>
      <c r="I5" s="195"/>
      <c r="J5" s="195"/>
      <c r="K5" s="195"/>
      <c r="L5" s="195"/>
      <c r="M5" s="195"/>
      <c r="N5" s="195"/>
      <c r="O5" s="195"/>
      <c r="P5" s="195"/>
      <c r="Q5" s="195"/>
      <c r="R5" s="195"/>
      <c r="S5" s="196"/>
      <c r="T5" s="434" t="s">
        <v>34</v>
      </c>
      <c r="U5" s="435"/>
      <c r="V5" s="435"/>
      <c r="W5" s="435"/>
      <c r="X5" s="436"/>
      <c r="Y5" s="440"/>
      <c r="Z5" s="441"/>
      <c r="AA5" s="441"/>
      <c r="AB5" s="441"/>
      <c r="AC5" s="441"/>
      <c r="AD5" s="441"/>
      <c r="AE5" s="441"/>
      <c r="AF5" s="441"/>
      <c r="AG5" s="441"/>
      <c r="AH5" s="441"/>
      <c r="AI5" s="441"/>
      <c r="AJ5" s="441"/>
      <c r="AK5" s="441"/>
      <c r="AL5" s="441"/>
      <c r="AM5" s="442"/>
      <c r="AN5" s="185"/>
      <c r="AO5" s="186"/>
      <c r="AP5" s="186"/>
      <c r="AQ5" s="186"/>
      <c r="AR5" s="186"/>
      <c r="AS5" s="186"/>
      <c r="AT5" s="187"/>
      <c r="AU5" s="197" t="str">
        <f>IF(A12=0,"",IF(AU4&gt;=46,"Extreme",IF(AU4&gt;=40,"Very High",IF(AU4&gt;=30,"High",IF(AU4&gt;=20,"Moderate",IF(AU4&gt;=10,"Low",IF(AU4&lt;10,"Very Low")))))))</f>
        <v/>
      </c>
      <c r="AV5" s="198"/>
      <c r="AW5" s="198"/>
      <c r="AX5" s="198"/>
      <c r="AY5" s="198"/>
      <c r="AZ5" s="198"/>
      <c r="BA5" s="198"/>
      <c r="BB5" s="198"/>
      <c r="BC5" s="198"/>
      <c r="BD5" s="198"/>
      <c r="BE5" s="198"/>
      <c r="BF5" s="198"/>
      <c r="BG5" s="198"/>
      <c r="BH5" s="199"/>
      <c r="BI5" s="21"/>
    </row>
    <row r="6" spans="1:62" s="22" customFormat="1" ht="12.75" customHeight="1" x14ac:dyDescent="0.2">
      <c r="A6" s="191" t="s">
        <v>35</v>
      </c>
      <c r="B6" s="192"/>
      <c r="C6" s="192"/>
      <c r="D6" s="192"/>
      <c r="E6" s="193"/>
      <c r="F6" s="194"/>
      <c r="G6" s="195"/>
      <c r="H6" s="195"/>
      <c r="I6" s="195"/>
      <c r="J6" s="195"/>
      <c r="K6" s="195"/>
      <c r="L6" s="195"/>
      <c r="M6" s="195"/>
      <c r="N6" s="195"/>
      <c r="O6" s="195"/>
      <c r="P6" s="195"/>
      <c r="Q6" s="195"/>
      <c r="R6" s="195"/>
      <c r="S6" s="196"/>
      <c r="T6" s="437" t="s">
        <v>126</v>
      </c>
      <c r="U6" s="438"/>
      <c r="V6" s="438"/>
      <c r="W6" s="438"/>
      <c r="X6" s="439"/>
      <c r="Y6" s="443"/>
      <c r="Z6" s="444"/>
      <c r="AA6" s="444"/>
      <c r="AB6" s="444"/>
      <c r="AC6" s="444"/>
      <c r="AD6" s="444"/>
      <c r="AE6" s="444"/>
      <c r="AF6" s="444"/>
      <c r="AG6" s="444"/>
      <c r="AH6" s="444"/>
      <c r="AI6" s="444"/>
      <c r="AJ6" s="444"/>
      <c r="AK6" s="444"/>
      <c r="AL6" s="444"/>
      <c r="AM6" s="445"/>
      <c r="AN6" s="235" t="s">
        <v>36</v>
      </c>
      <c r="AO6" s="236"/>
      <c r="AP6" s="237"/>
      <c r="AQ6" s="215" t="s">
        <v>37</v>
      </c>
      <c r="AR6" s="215"/>
      <c r="AS6" s="216"/>
      <c r="AT6" s="215" t="s">
        <v>38</v>
      </c>
      <c r="AU6" s="215"/>
      <c r="AV6" s="215"/>
      <c r="AW6" s="214" t="s">
        <v>39</v>
      </c>
      <c r="AX6" s="215"/>
      <c r="AY6" s="216"/>
      <c r="AZ6" s="215" t="s">
        <v>40</v>
      </c>
      <c r="BA6" s="215"/>
      <c r="BB6" s="215"/>
      <c r="BC6" s="214" t="s">
        <v>41</v>
      </c>
      <c r="BD6" s="215"/>
      <c r="BE6" s="216"/>
      <c r="BF6" s="215" t="s">
        <v>42</v>
      </c>
      <c r="BG6" s="215"/>
      <c r="BH6" s="217"/>
      <c r="BI6" s="21"/>
    </row>
    <row r="7" spans="1:62" s="22" customFormat="1" ht="12.75" customHeight="1" thickBot="1" x14ac:dyDescent="0.25">
      <c r="A7" s="218" t="s">
        <v>43</v>
      </c>
      <c r="B7" s="219"/>
      <c r="C7" s="219"/>
      <c r="D7" s="219"/>
      <c r="E7" s="220"/>
      <c r="F7" s="221"/>
      <c r="G7" s="222"/>
      <c r="H7" s="222"/>
      <c r="I7" s="222"/>
      <c r="J7" s="222"/>
      <c r="K7" s="222"/>
      <c r="L7" s="222"/>
      <c r="M7" s="222"/>
      <c r="N7" s="222"/>
      <c r="O7" s="222"/>
      <c r="P7" s="222"/>
      <c r="Q7" s="222"/>
      <c r="R7" s="222"/>
      <c r="S7" s="223"/>
      <c r="T7" s="224"/>
      <c r="U7" s="225"/>
      <c r="V7" s="225"/>
      <c r="W7" s="225"/>
      <c r="X7" s="226"/>
      <c r="Y7" s="227"/>
      <c r="Z7" s="228"/>
      <c r="AA7" s="228"/>
      <c r="AB7" s="228"/>
      <c r="AC7" s="228"/>
      <c r="AD7" s="228"/>
      <c r="AE7" s="228"/>
      <c r="AF7" s="228"/>
      <c r="AG7" s="228"/>
      <c r="AH7" s="228"/>
      <c r="AI7" s="228"/>
      <c r="AJ7" s="228"/>
      <c r="AK7" s="228"/>
      <c r="AL7" s="228"/>
      <c r="AM7" s="229"/>
      <c r="AN7" s="238"/>
      <c r="AO7" s="239"/>
      <c r="AP7" s="240"/>
      <c r="AQ7" s="230" t="s">
        <v>44</v>
      </c>
      <c r="AR7" s="230"/>
      <c r="AS7" s="231"/>
      <c r="AT7" s="230" t="s">
        <v>45</v>
      </c>
      <c r="AU7" s="230"/>
      <c r="AV7" s="230"/>
      <c r="AW7" s="232" t="s">
        <v>46</v>
      </c>
      <c r="AX7" s="233"/>
      <c r="AY7" s="234"/>
      <c r="AZ7" s="233" t="s">
        <v>47</v>
      </c>
      <c r="BA7" s="233"/>
      <c r="BB7" s="233"/>
      <c r="BC7" s="232" t="s">
        <v>48</v>
      </c>
      <c r="BD7" s="233"/>
      <c r="BE7" s="234"/>
      <c r="BF7" s="233" t="s">
        <v>49</v>
      </c>
      <c r="BG7" s="233"/>
      <c r="BH7" s="241"/>
      <c r="BI7" s="21"/>
    </row>
    <row r="8" spans="1:62" ht="12.75" customHeight="1" thickBot="1" x14ac:dyDescent="0.3">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3">
      <c r="A9" s="242" t="s">
        <v>50</v>
      </c>
      <c r="B9" s="243"/>
      <c r="C9" s="243"/>
      <c r="D9" s="243"/>
      <c r="E9" s="244"/>
      <c r="F9" s="244"/>
      <c r="G9" s="244"/>
      <c r="H9" s="244"/>
      <c r="I9" s="244"/>
      <c r="J9" s="244"/>
      <c r="K9" s="244"/>
      <c r="L9" s="244"/>
      <c r="M9" s="244"/>
      <c r="N9" s="244"/>
      <c r="O9" s="244"/>
      <c r="P9" s="244"/>
      <c r="Q9" s="244"/>
      <c r="R9" s="244"/>
      <c r="S9" s="244"/>
      <c r="T9" s="244"/>
      <c r="U9" s="244"/>
      <c r="V9" s="244"/>
      <c r="W9" s="244"/>
      <c r="X9" s="244"/>
      <c r="Y9" s="244"/>
      <c r="Z9" s="244"/>
      <c r="AA9" s="244"/>
      <c r="AB9" s="245"/>
      <c r="AC9" s="24"/>
      <c r="AD9" s="24"/>
      <c r="AE9" s="246" t="s">
        <v>50</v>
      </c>
      <c r="AF9" s="248" t="s">
        <v>51</v>
      </c>
      <c r="AG9" s="248"/>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50"/>
    </row>
    <row r="10" spans="1:62" ht="12.75" customHeight="1" thickTop="1" x14ac:dyDescent="0.25">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47"/>
      <c r="AF10" s="125"/>
      <c r="AG10" s="31"/>
      <c r="AH10" s="31"/>
      <c r="AI10" s="31"/>
      <c r="AJ10" s="31"/>
      <c r="AK10" s="31"/>
      <c r="AL10" s="128"/>
      <c r="AM10" s="128"/>
      <c r="AN10" s="128"/>
      <c r="AO10" s="128"/>
      <c r="AP10" s="129"/>
      <c r="AQ10" s="251" t="s">
        <v>37</v>
      </c>
      <c r="AR10" s="252"/>
      <c r="AS10" s="253"/>
      <c r="AT10" s="251" t="s">
        <v>38</v>
      </c>
      <c r="AU10" s="252"/>
      <c r="AV10" s="253"/>
      <c r="AW10" s="251" t="s">
        <v>39</v>
      </c>
      <c r="AX10" s="252"/>
      <c r="AY10" s="253"/>
      <c r="AZ10" s="251" t="s">
        <v>40</v>
      </c>
      <c r="BA10" s="252"/>
      <c r="BB10" s="253"/>
      <c r="BC10" s="257" t="s">
        <v>41</v>
      </c>
      <c r="BD10" s="258"/>
      <c r="BE10" s="259"/>
      <c r="BF10" s="251" t="s">
        <v>42</v>
      </c>
      <c r="BG10" s="252"/>
      <c r="BH10" s="280"/>
      <c r="BJ10" s="18"/>
    </row>
    <row r="11" spans="1:62" ht="12.75" customHeight="1" x14ac:dyDescent="0.25">
      <c r="A11" s="282" t="s">
        <v>53</v>
      </c>
      <c r="B11" s="283"/>
      <c r="C11" s="283"/>
      <c r="D11" s="283"/>
      <c r="E11" s="284"/>
      <c r="F11" s="285" t="s">
        <v>54</v>
      </c>
      <c r="G11" s="283"/>
      <c r="H11" s="283"/>
      <c r="I11" s="286"/>
      <c r="J11" s="285" t="s">
        <v>55</v>
      </c>
      <c r="K11" s="287"/>
      <c r="L11" s="288"/>
      <c r="M11" s="285" t="s">
        <v>56</v>
      </c>
      <c r="N11" s="283"/>
      <c r="O11" s="283"/>
      <c r="P11" s="284"/>
      <c r="Q11" s="289" t="s">
        <v>57</v>
      </c>
      <c r="R11" s="290"/>
      <c r="S11" s="290"/>
      <c r="T11" s="290"/>
      <c r="U11" s="290"/>
      <c r="V11" s="291"/>
      <c r="W11" s="285" t="s">
        <v>58</v>
      </c>
      <c r="X11" s="287"/>
      <c r="Y11" s="287"/>
      <c r="Z11" s="287"/>
      <c r="AA11" s="287"/>
      <c r="AB11" s="292"/>
      <c r="AC11" s="34"/>
      <c r="AD11" s="34"/>
      <c r="AE11" s="247"/>
      <c r="AF11" s="35"/>
      <c r="AG11" s="130"/>
      <c r="AH11" s="130"/>
      <c r="AI11" s="130"/>
      <c r="AJ11" s="130"/>
      <c r="AK11" s="130"/>
      <c r="AL11" s="130"/>
      <c r="AM11" s="130"/>
      <c r="AN11" s="130"/>
      <c r="AO11" s="130"/>
      <c r="AP11" s="131"/>
      <c r="AQ11" s="254"/>
      <c r="AR11" s="255"/>
      <c r="AS11" s="256"/>
      <c r="AT11" s="254"/>
      <c r="AU11" s="255"/>
      <c r="AV11" s="256"/>
      <c r="AW11" s="254"/>
      <c r="AX11" s="255"/>
      <c r="AY11" s="256"/>
      <c r="AZ11" s="254"/>
      <c r="BA11" s="255"/>
      <c r="BB11" s="256"/>
      <c r="BC11" s="260"/>
      <c r="BD11" s="261"/>
      <c r="BE11" s="262"/>
      <c r="BF11" s="254"/>
      <c r="BG11" s="255"/>
      <c r="BH11" s="281"/>
      <c r="BJ11" s="18"/>
    </row>
    <row r="12" spans="1:62" ht="12.75" customHeight="1" thickBot="1" x14ac:dyDescent="0.25">
      <c r="A12" s="263"/>
      <c r="B12" s="264"/>
      <c r="C12" s="264"/>
      <c r="D12" s="264"/>
      <c r="E12" s="265"/>
      <c r="F12" s="266"/>
      <c r="G12" s="264"/>
      <c r="H12" s="264"/>
      <c r="I12" s="267"/>
      <c r="J12" s="268" t="str">
        <f>IF(A12=0,"",A12/F12)</f>
        <v/>
      </c>
      <c r="K12" s="269"/>
      <c r="L12" s="270"/>
      <c r="M12" s="268" t="str">
        <f>IF(A12=0,"",IF(J12&gt;2.8,10,IF(J12&gt;2.099,(J12-2.1)/0.7+8,IF(J12&gt;1.599,(J12-1.6)/0.4*1.9+6,IF(J12&gt;1.199,(J12-1.2)/0.3*1.9+4,IF(J12&gt;1.099,(J12-1.1)/0.09*1.9+2,IF(J12&gt;0.99,(J12-1)/0.1*0.9+1,0)))))))</f>
        <v/>
      </c>
      <c r="N12" s="271"/>
      <c r="O12" s="271"/>
      <c r="P12" s="272"/>
      <c r="Q12" s="273" t="str">
        <f>IF(A12=0,"",IF(M12&lt;2,"Very Low",IF(M12&lt;4,"Low",IF(M12&lt;6,"Moderate",IF(M12&lt;8,"High",IF(M12&lt;10,"Very High",IF(M12&gt;=10,"Extreme")))))))</f>
        <v/>
      </c>
      <c r="R12" s="274"/>
      <c r="S12" s="274"/>
      <c r="T12" s="274"/>
      <c r="U12" s="275"/>
      <c r="V12" s="276"/>
      <c r="W12" s="277"/>
      <c r="X12" s="278"/>
      <c r="Y12" s="278"/>
      <c r="Z12" s="278"/>
      <c r="AA12" s="278"/>
      <c r="AB12" s="279"/>
      <c r="AC12" s="38"/>
      <c r="AD12" s="38"/>
      <c r="AE12" s="247"/>
      <c r="AF12" s="301" t="s">
        <v>59</v>
      </c>
      <c r="AG12" s="302"/>
      <c r="AH12" s="302"/>
      <c r="AI12" s="302"/>
      <c r="AJ12" s="302"/>
      <c r="AK12" s="302"/>
      <c r="AL12" s="302"/>
      <c r="AM12" s="302"/>
      <c r="AN12" s="294" t="s">
        <v>55</v>
      </c>
      <c r="AO12" s="294"/>
      <c r="AP12" s="295"/>
      <c r="AQ12" s="293" t="s">
        <v>60</v>
      </c>
      <c r="AR12" s="294"/>
      <c r="AS12" s="295"/>
      <c r="AT12" s="293" t="s">
        <v>61</v>
      </c>
      <c r="AU12" s="294"/>
      <c r="AV12" s="295"/>
      <c r="AW12" s="293" t="s">
        <v>62</v>
      </c>
      <c r="AX12" s="294"/>
      <c r="AY12" s="295"/>
      <c r="AZ12" s="293" t="s">
        <v>63</v>
      </c>
      <c r="BA12" s="294"/>
      <c r="BB12" s="295"/>
      <c r="BC12" s="293" t="s">
        <v>64</v>
      </c>
      <c r="BD12" s="294"/>
      <c r="BE12" s="295"/>
      <c r="BF12" s="293" t="s">
        <v>65</v>
      </c>
      <c r="BG12" s="294"/>
      <c r="BH12" s="296"/>
      <c r="BJ12" s="18"/>
    </row>
    <row r="13" spans="1:62" ht="12.75" customHeight="1" x14ac:dyDescent="0.25">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47"/>
      <c r="AF13" s="303"/>
      <c r="AG13" s="304"/>
      <c r="AH13" s="304"/>
      <c r="AI13" s="304"/>
      <c r="AJ13" s="304"/>
      <c r="AK13" s="304"/>
      <c r="AL13" s="304"/>
      <c r="AM13" s="304"/>
      <c r="AN13" s="297" t="s">
        <v>56</v>
      </c>
      <c r="AO13" s="297"/>
      <c r="AP13" s="298"/>
      <c r="AQ13" s="299" t="s">
        <v>67</v>
      </c>
      <c r="AR13" s="297"/>
      <c r="AS13" s="298"/>
      <c r="AT13" s="299" t="s">
        <v>68</v>
      </c>
      <c r="AU13" s="297"/>
      <c r="AV13" s="298"/>
      <c r="AW13" s="299" t="s">
        <v>69</v>
      </c>
      <c r="AX13" s="297"/>
      <c r="AY13" s="298"/>
      <c r="AZ13" s="299" t="s">
        <v>70</v>
      </c>
      <c r="BA13" s="297"/>
      <c r="BB13" s="298"/>
      <c r="BC13" s="299" t="s">
        <v>71</v>
      </c>
      <c r="BD13" s="297"/>
      <c r="BE13" s="298"/>
      <c r="BF13" s="299">
        <v>10</v>
      </c>
      <c r="BG13" s="297"/>
      <c r="BH13" s="300"/>
      <c r="BJ13" s="18"/>
    </row>
    <row r="14" spans="1:62" ht="12.75" customHeight="1" x14ac:dyDescent="0.25">
      <c r="A14" s="282" t="s">
        <v>72</v>
      </c>
      <c r="B14" s="283"/>
      <c r="C14" s="283"/>
      <c r="D14" s="283"/>
      <c r="E14" s="284"/>
      <c r="F14" s="285" t="s">
        <v>53</v>
      </c>
      <c r="G14" s="283"/>
      <c r="H14" s="283"/>
      <c r="I14" s="286"/>
      <c r="J14" s="285" t="s">
        <v>55</v>
      </c>
      <c r="K14" s="287"/>
      <c r="L14" s="288"/>
      <c r="M14" s="285" t="s">
        <v>56</v>
      </c>
      <c r="N14" s="283"/>
      <c r="O14" s="283"/>
      <c r="P14" s="316"/>
      <c r="Q14" s="289" t="s">
        <v>57</v>
      </c>
      <c r="R14" s="290"/>
      <c r="S14" s="290"/>
      <c r="T14" s="290"/>
      <c r="U14" s="290"/>
      <c r="V14" s="317"/>
      <c r="W14" s="285" t="s">
        <v>58</v>
      </c>
      <c r="X14" s="287"/>
      <c r="Y14" s="287"/>
      <c r="Z14" s="287"/>
      <c r="AA14" s="287"/>
      <c r="AB14" s="292"/>
      <c r="AC14" s="34"/>
      <c r="AD14" s="34"/>
      <c r="AE14" s="247"/>
      <c r="AF14" s="301" t="s">
        <v>73</v>
      </c>
      <c r="AG14" s="302"/>
      <c r="AH14" s="302"/>
      <c r="AI14" s="302"/>
      <c r="AJ14" s="302"/>
      <c r="AK14" s="302"/>
      <c r="AL14" s="302"/>
      <c r="AM14" s="302"/>
      <c r="AN14" s="294" t="s">
        <v>55</v>
      </c>
      <c r="AO14" s="294"/>
      <c r="AP14" s="295"/>
      <c r="AQ14" s="293" t="s">
        <v>74</v>
      </c>
      <c r="AR14" s="294"/>
      <c r="AS14" s="295"/>
      <c r="AT14" s="293" t="s">
        <v>75</v>
      </c>
      <c r="AU14" s="294"/>
      <c r="AV14" s="295"/>
      <c r="AW14" s="293" t="s">
        <v>76</v>
      </c>
      <c r="AX14" s="294"/>
      <c r="AY14" s="295"/>
      <c r="AZ14" s="293" t="s">
        <v>77</v>
      </c>
      <c r="BA14" s="294"/>
      <c r="BB14" s="295"/>
      <c r="BC14" s="293" t="s">
        <v>78</v>
      </c>
      <c r="BD14" s="294"/>
      <c r="BE14" s="295"/>
      <c r="BF14" s="293" t="s">
        <v>79</v>
      </c>
      <c r="BG14" s="294"/>
      <c r="BH14" s="296"/>
      <c r="BJ14" s="18"/>
    </row>
    <row r="15" spans="1:62" ht="12.75" customHeight="1" thickBot="1" x14ac:dyDescent="0.25">
      <c r="A15" s="263"/>
      <c r="B15" s="264"/>
      <c r="C15" s="264"/>
      <c r="D15" s="264"/>
      <c r="E15" s="265"/>
      <c r="F15" s="268" t="str">
        <f>IF(A12=0,"",A12)</f>
        <v/>
      </c>
      <c r="G15" s="271"/>
      <c r="H15" s="271"/>
      <c r="I15" s="305"/>
      <c r="J15" s="268" t="str">
        <f>IF(A15=0,"",A15/F15)</f>
        <v/>
      </c>
      <c r="K15" s="269"/>
      <c r="L15" s="270"/>
      <c r="M15" s="268" t="str">
        <f>IF(A15=0,"",IF(J15&lt;0.05,10,IF(J15&lt;0.1401,9-((J15-0.05)/0.09),IF(J15&lt;0.2901,7.9-((J15-0.15)/0.14*1.9),IF(J15&lt;0.4901,5.9-((J15-0.3)/0.19*1.9),IF(J15&lt;0.8901,3.9-((J15-0.5)/0.39*1.9),IF(J15&lt;1.01,1.9-((J15-0.9)/0.1*0.9),1)))))))</f>
        <v/>
      </c>
      <c r="N15" s="271"/>
      <c r="O15" s="271"/>
      <c r="P15" s="272"/>
      <c r="Q15" s="273" t="str">
        <f>IF(A15=0,"",IF(M15&lt;2,"Very Low",IF(M15&lt;4,"Low",IF(M15&lt;6,"Moderate",IF(M15&lt;8,"High",IF(M15&lt;10,"Very High",IF(M15&gt;=10,"Extreme")))))))</f>
        <v/>
      </c>
      <c r="R15" s="274"/>
      <c r="S15" s="274"/>
      <c r="T15" s="274"/>
      <c r="U15" s="275"/>
      <c r="V15" s="276"/>
      <c r="W15" s="306"/>
      <c r="X15" s="307"/>
      <c r="Y15" s="307"/>
      <c r="Z15" s="307"/>
      <c r="AA15" s="307"/>
      <c r="AB15" s="308"/>
      <c r="AC15" s="38"/>
      <c r="AD15" s="38"/>
      <c r="AE15" s="247"/>
      <c r="AF15" s="303"/>
      <c r="AG15" s="304"/>
      <c r="AH15" s="304"/>
      <c r="AI15" s="304"/>
      <c r="AJ15" s="304"/>
      <c r="AK15" s="304"/>
      <c r="AL15" s="304"/>
      <c r="AM15" s="304"/>
      <c r="AN15" s="297" t="s">
        <v>56</v>
      </c>
      <c r="AO15" s="297"/>
      <c r="AP15" s="298"/>
      <c r="AQ15" s="299" t="s">
        <v>67</v>
      </c>
      <c r="AR15" s="297"/>
      <c r="AS15" s="298"/>
      <c r="AT15" s="299" t="s">
        <v>68</v>
      </c>
      <c r="AU15" s="297"/>
      <c r="AV15" s="298"/>
      <c r="AW15" s="299" t="s">
        <v>69</v>
      </c>
      <c r="AX15" s="297"/>
      <c r="AY15" s="298"/>
      <c r="AZ15" s="299" t="s">
        <v>70</v>
      </c>
      <c r="BA15" s="297"/>
      <c r="BB15" s="298"/>
      <c r="BC15" s="299" t="s">
        <v>71</v>
      </c>
      <c r="BD15" s="297"/>
      <c r="BE15" s="298"/>
      <c r="BF15" s="299">
        <v>10</v>
      </c>
      <c r="BG15" s="297"/>
      <c r="BH15" s="300"/>
      <c r="BJ15" s="18"/>
    </row>
    <row r="16" spans="1:62" ht="12.75" customHeight="1" x14ac:dyDescent="0.25">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47"/>
      <c r="AF16" s="301" t="s">
        <v>80</v>
      </c>
      <c r="AG16" s="302"/>
      <c r="AH16" s="302"/>
      <c r="AI16" s="302"/>
      <c r="AJ16" s="302"/>
      <c r="AK16" s="302"/>
      <c r="AL16" s="302"/>
      <c r="AM16" s="302"/>
      <c r="AN16" s="294" t="s">
        <v>55</v>
      </c>
      <c r="AO16" s="294"/>
      <c r="AP16" s="295"/>
      <c r="AQ16" s="293" t="s">
        <v>81</v>
      </c>
      <c r="AR16" s="294"/>
      <c r="AS16" s="295"/>
      <c r="AT16" s="293" t="s">
        <v>82</v>
      </c>
      <c r="AU16" s="294"/>
      <c r="AV16" s="295"/>
      <c r="AW16" s="293" t="s">
        <v>83</v>
      </c>
      <c r="AX16" s="294"/>
      <c r="AY16" s="295"/>
      <c r="AZ16" s="293" t="s">
        <v>84</v>
      </c>
      <c r="BA16" s="294"/>
      <c r="BB16" s="295"/>
      <c r="BC16" s="293" t="s">
        <v>85</v>
      </c>
      <c r="BD16" s="333"/>
      <c r="BE16" s="334"/>
      <c r="BF16" s="293" t="s">
        <v>86</v>
      </c>
      <c r="BG16" s="294"/>
      <c r="BH16" s="296"/>
      <c r="BJ16" s="18"/>
    </row>
    <row r="17" spans="1:64" ht="12.75" customHeight="1" x14ac:dyDescent="0.25">
      <c r="A17" s="318" t="s">
        <v>87</v>
      </c>
      <c r="B17" s="319"/>
      <c r="C17" s="319"/>
      <c r="D17" s="319"/>
      <c r="E17" s="320"/>
      <c r="F17" s="324" t="s">
        <v>73</v>
      </c>
      <c r="G17" s="319"/>
      <c r="H17" s="319"/>
      <c r="I17" s="320"/>
      <c r="J17" s="309" t="s">
        <v>55</v>
      </c>
      <c r="K17" s="310"/>
      <c r="L17" s="326"/>
      <c r="M17" s="309" t="s">
        <v>56</v>
      </c>
      <c r="N17" s="328"/>
      <c r="O17" s="328"/>
      <c r="P17" s="329"/>
      <c r="Q17" s="324" t="s">
        <v>57</v>
      </c>
      <c r="R17" s="319"/>
      <c r="S17" s="319"/>
      <c r="T17" s="319"/>
      <c r="U17" s="319"/>
      <c r="V17" s="320"/>
      <c r="W17" s="309" t="s">
        <v>58</v>
      </c>
      <c r="X17" s="310"/>
      <c r="Y17" s="310"/>
      <c r="Z17" s="310"/>
      <c r="AA17" s="310"/>
      <c r="AB17" s="311"/>
      <c r="AC17" s="34"/>
      <c r="AD17" s="34"/>
      <c r="AE17" s="247"/>
      <c r="AF17" s="303"/>
      <c r="AG17" s="304"/>
      <c r="AH17" s="304"/>
      <c r="AI17" s="304"/>
      <c r="AJ17" s="304"/>
      <c r="AK17" s="304"/>
      <c r="AL17" s="304"/>
      <c r="AM17" s="304"/>
      <c r="AN17" s="297" t="s">
        <v>56</v>
      </c>
      <c r="AO17" s="297"/>
      <c r="AP17" s="298"/>
      <c r="AQ17" s="299" t="s">
        <v>67</v>
      </c>
      <c r="AR17" s="297"/>
      <c r="AS17" s="298"/>
      <c r="AT17" s="299" t="s">
        <v>68</v>
      </c>
      <c r="AU17" s="297"/>
      <c r="AV17" s="298"/>
      <c r="AW17" s="299" t="s">
        <v>69</v>
      </c>
      <c r="AX17" s="297"/>
      <c r="AY17" s="298"/>
      <c r="AZ17" s="299" t="s">
        <v>70</v>
      </c>
      <c r="BA17" s="297"/>
      <c r="BB17" s="298"/>
      <c r="BC17" s="299" t="s">
        <v>71</v>
      </c>
      <c r="BD17" s="297"/>
      <c r="BE17" s="298"/>
      <c r="BF17" s="299">
        <v>10</v>
      </c>
      <c r="BG17" s="297"/>
      <c r="BH17" s="300"/>
      <c r="BJ17" s="18"/>
    </row>
    <row r="18" spans="1:64" ht="12.75" customHeight="1" x14ac:dyDescent="0.25">
      <c r="A18" s="321"/>
      <c r="B18" s="322"/>
      <c r="C18" s="322"/>
      <c r="D18" s="322"/>
      <c r="E18" s="323"/>
      <c r="F18" s="325"/>
      <c r="G18" s="322"/>
      <c r="H18" s="322"/>
      <c r="I18" s="323"/>
      <c r="J18" s="312"/>
      <c r="K18" s="313"/>
      <c r="L18" s="327"/>
      <c r="M18" s="330"/>
      <c r="N18" s="331"/>
      <c r="O18" s="331"/>
      <c r="P18" s="332"/>
      <c r="Q18" s="325"/>
      <c r="R18" s="322"/>
      <c r="S18" s="322"/>
      <c r="T18" s="322"/>
      <c r="U18" s="322"/>
      <c r="V18" s="323"/>
      <c r="W18" s="312"/>
      <c r="X18" s="313"/>
      <c r="Y18" s="313"/>
      <c r="Z18" s="313"/>
      <c r="AA18" s="313"/>
      <c r="AB18" s="314"/>
      <c r="AC18" s="34"/>
      <c r="AD18" s="34"/>
      <c r="AE18" s="247"/>
      <c r="AF18" s="301" t="s">
        <v>88</v>
      </c>
      <c r="AG18" s="302"/>
      <c r="AH18" s="302"/>
      <c r="AI18" s="302"/>
      <c r="AJ18" s="302"/>
      <c r="AK18" s="302"/>
      <c r="AL18" s="302"/>
      <c r="AM18" s="302"/>
      <c r="AN18" s="294" t="s">
        <v>55</v>
      </c>
      <c r="AO18" s="294"/>
      <c r="AP18" s="295"/>
      <c r="AQ18" s="293" t="s">
        <v>89</v>
      </c>
      <c r="AR18" s="294"/>
      <c r="AS18" s="295"/>
      <c r="AT18" s="293" t="s">
        <v>90</v>
      </c>
      <c r="AU18" s="294"/>
      <c r="AV18" s="295"/>
      <c r="AW18" s="293" t="s">
        <v>91</v>
      </c>
      <c r="AX18" s="294"/>
      <c r="AY18" s="295"/>
      <c r="AZ18" s="293" t="s">
        <v>92</v>
      </c>
      <c r="BA18" s="294"/>
      <c r="BB18" s="295"/>
      <c r="BC18" s="293" t="s">
        <v>93</v>
      </c>
      <c r="BD18" s="294"/>
      <c r="BE18" s="295"/>
      <c r="BF18" s="293" t="s">
        <v>94</v>
      </c>
      <c r="BG18" s="294"/>
      <c r="BH18" s="296"/>
      <c r="BJ18" s="18"/>
    </row>
    <row r="19" spans="1:64" ht="12.75" customHeight="1" thickBot="1" x14ac:dyDescent="0.25">
      <c r="A19" s="263"/>
      <c r="B19" s="264"/>
      <c r="C19" s="264"/>
      <c r="D19" s="264"/>
      <c r="E19" s="265"/>
      <c r="F19" s="268" t="str">
        <f>J15</f>
        <v/>
      </c>
      <c r="G19" s="271"/>
      <c r="H19" s="271"/>
      <c r="I19" s="305"/>
      <c r="J19" s="268" t="str">
        <f>IF(A19=0,"",A19*F19)</f>
        <v/>
      </c>
      <c r="K19" s="269"/>
      <c r="L19" s="270"/>
      <c r="M19" s="273" t="str">
        <f>IF(A19=0,"",IF(J19&lt;5,10,IF(J19&lt;14.01,9-(J19-5)/9,IF(J19&lt;29.01,7.9-((J19-15)/14*1.9),IF(J19&lt;54.01,5.9-((J19-30)/24*1.9),IF(J19&lt;79.01,3.9-((J19-55)/24*1.9),IF(J19&lt;100.01,1.9-((J19-80)/20*0.9),1)))))))</f>
        <v/>
      </c>
      <c r="N19" s="274"/>
      <c r="O19" s="274"/>
      <c r="P19" s="315"/>
      <c r="Q19" s="273" t="str">
        <f>IF(A19=0,"",IF(M19&lt;2,"Very Low",IF(M19&lt;4,"Low",IF(M19&lt;6,"Moderate",IF(M19&lt;8,"High",IF(M19&lt;10,"Very High",IF(M19&gt;=10,"Extreme")))))))</f>
        <v/>
      </c>
      <c r="R19" s="274"/>
      <c r="S19" s="274"/>
      <c r="T19" s="274"/>
      <c r="U19" s="275"/>
      <c r="V19" s="276"/>
      <c r="W19" s="306"/>
      <c r="X19" s="307"/>
      <c r="Y19" s="307"/>
      <c r="Z19" s="307"/>
      <c r="AA19" s="307"/>
      <c r="AB19" s="308"/>
      <c r="AC19" s="38"/>
      <c r="AD19" s="38"/>
      <c r="AE19" s="247"/>
      <c r="AF19" s="303"/>
      <c r="AG19" s="304"/>
      <c r="AH19" s="304"/>
      <c r="AI19" s="304"/>
      <c r="AJ19" s="304"/>
      <c r="AK19" s="304"/>
      <c r="AL19" s="304"/>
      <c r="AM19" s="304"/>
      <c r="AN19" s="297" t="s">
        <v>56</v>
      </c>
      <c r="AO19" s="297"/>
      <c r="AP19" s="298"/>
      <c r="AQ19" s="299" t="s">
        <v>67</v>
      </c>
      <c r="AR19" s="297"/>
      <c r="AS19" s="298"/>
      <c r="AT19" s="299" t="s">
        <v>68</v>
      </c>
      <c r="AU19" s="297"/>
      <c r="AV19" s="298"/>
      <c r="AW19" s="299" t="s">
        <v>69</v>
      </c>
      <c r="AX19" s="297"/>
      <c r="AY19" s="298"/>
      <c r="AZ19" s="299" t="s">
        <v>70</v>
      </c>
      <c r="BA19" s="297"/>
      <c r="BB19" s="298"/>
      <c r="BC19" s="299" t="s">
        <v>71</v>
      </c>
      <c r="BD19" s="297"/>
      <c r="BE19" s="298"/>
      <c r="BF19" s="299">
        <v>10</v>
      </c>
      <c r="BG19" s="297"/>
      <c r="BH19" s="300"/>
      <c r="BJ19" s="18"/>
    </row>
    <row r="20" spans="1:64" ht="12.75" customHeight="1" x14ac:dyDescent="0.25">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47"/>
      <c r="AF20" s="301" t="s">
        <v>95</v>
      </c>
      <c r="AG20" s="302"/>
      <c r="AH20" s="302"/>
      <c r="AI20" s="302"/>
      <c r="AJ20" s="302"/>
      <c r="AK20" s="302"/>
      <c r="AL20" s="302"/>
      <c r="AM20" s="302"/>
      <c r="AN20" s="294" t="s">
        <v>55</v>
      </c>
      <c r="AO20" s="294"/>
      <c r="AP20" s="295"/>
      <c r="AQ20" s="293" t="s">
        <v>81</v>
      </c>
      <c r="AR20" s="294"/>
      <c r="AS20" s="295"/>
      <c r="AT20" s="293" t="s">
        <v>82</v>
      </c>
      <c r="AU20" s="294"/>
      <c r="AV20" s="295"/>
      <c r="AW20" s="293" t="s">
        <v>83</v>
      </c>
      <c r="AX20" s="294"/>
      <c r="AY20" s="295"/>
      <c r="AZ20" s="293" t="s">
        <v>84</v>
      </c>
      <c r="BA20" s="294"/>
      <c r="BB20" s="295"/>
      <c r="BC20" s="293" t="s">
        <v>96</v>
      </c>
      <c r="BD20" s="294"/>
      <c r="BE20" s="295"/>
      <c r="BF20" s="293" t="s">
        <v>97</v>
      </c>
      <c r="BG20" s="294"/>
      <c r="BH20" s="296"/>
      <c r="BJ20" s="18"/>
    </row>
    <row r="21" spans="1:64" ht="12.75" customHeight="1" thickBot="1" x14ac:dyDescent="0.3">
      <c r="A21" s="282" t="s">
        <v>98</v>
      </c>
      <c r="B21" s="283"/>
      <c r="C21" s="283"/>
      <c r="D21" s="283"/>
      <c r="E21" s="284"/>
      <c r="F21" s="122"/>
      <c r="G21" s="127"/>
      <c r="H21" s="127"/>
      <c r="I21" s="127"/>
      <c r="J21" s="127"/>
      <c r="K21" s="127"/>
      <c r="L21" s="46"/>
      <c r="M21" s="285" t="s">
        <v>56</v>
      </c>
      <c r="N21" s="283"/>
      <c r="O21" s="283"/>
      <c r="P21" s="316"/>
      <c r="Q21" s="289" t="s">
        <v>57</v>
      </c>
      <c r="R21" s="290"/>
      <c r="S21" s="290"/>
      <c r="T21" s="290"/>
      <c r="U21" s="290"/>
      <c r="V21" s="291"/>
      <c r="W21" s="285" t="s">
        <v>58</v>
      </c>
      <c r="X21" s="287"/>
      <c r="Y21" s="287"/>
      <c r="Z21" s="287"/>
      <c r="AA21" s="287"/>
      <c r="AB21" s="292"/>
      <c r="AC21" s="34"/>
      <c r="AD21" s="34"/>
      <c r="AE21" s="247"/>
      <c r="AF21" s="343"/>
      <c r="AG21" s="344"/>
      <c r="AH21" s="344"/>
      <c r="AI21" s="344"/>
      <c r="AJ21" s="344"/>
      <c r="AK21" s="344"/>
      <c r="AL21" s="344"/>
      <c r="AM21" s="344"/>
      <c r="AN21" s="336" t="s">
        <v>56</v>
      </c>
      <c r="AO21" s="336"/>
      <c r="AP21" s="337"/>
      <c r="AQ21" s="335" t="s">
        <v>67</v>
      </c>
      <c r="AR21" s="336"/>
      <c r="AS21" s="337"/>
      <c r="AT21" s="335" t="s">
        <v>68</v>
      </c>
      <c r="AU21" s="336"/>
      <c r="AV21" s="337"/>
      <c r="AW21" s="335" t="s">
        <v>69</v>
      </c>
      <c r="AX21" s="336"/>
      <c r="AY21" s="337"/>
      <c r="AZ21" s="335" t="s">
        <v>70</v>
      </c>
      <c r="BA21" s="336"/>
      <c r="BB21" s="337"/>
      <c r="BC21" s="335" t="s">
        <v>71</v>
      </c>
      <c r="BD21" s="336"/>
      <c r="BE21" s="337"/>
      <c r="BF21" s="335">
        <v>10</v>
      </c>
      <c r="BG21" s="336"/>
      <c r="BH21" s="338"/>
      <c r="BJ21" s="18"/>
    </row>
    <row r="22" spans="1:64" ht="12.75" customHeight="1" thickBot="1" x14ac:dyDescent="0.25">
      <c r="A22" s="263"/>
      <c r="B22" s="264"/>
      <c r="C22" s="264"/>
      <c r="D22" s="264"/>
      <c r="E22" s="265"/>
      <c r="F22" s="47"/>
      <c r="G22" s="126"/>
      <c r="H22" s="126"/>
      <c r="I22" s="126"/>
      <c r="J22" s="126"/>
      <c r="K22" s="126"/>
      <c r="L22" s="49"/>
      <c r="M22" s="339" t="str">
        <f>IF(A22=0,"",IF(A22&gt;119,10,IF(A22&gt;90.99,(A22-91)/28+8,IF(A22&gt;80.99,(A22-81)/9*1.9+6,IF(A22&gt;60.99,(A22-61)/19*1.9+4,IF(A22&gt;20.99,(A22-21)/39*1.9+2,IF(A22&gt;0,(A22-0)/20*0.9+1,1)))))))</f>
        <v/>
      </c>
      <c r="N22" s="340"/>
      <c r="O22" s="340"/>
      <c r="P22" s="315"/>
      <c r="Q22" s="273" t="str">
        <f>IF(A22=0,"",IF(M22&lt;2,"Very Low",IF(M22&lt;4,"Low",IF(M22&lt;6,"Moderate",IF(M22&lt;8,"High",IF(M22&lt;10,"Very High",IF(M22&gt;=10,"Extreme")))))))</f>
        <v/>
      </c>
      <c r="R22" s="274"/>
      <c r="S22" s="274"/>
      <c r="T22" s="274"/>
      <c r="U22" s="275"/>
      <c r="V22" s="276"/>
      <c r="W22" s="306"/>
      <c r="X22" s="307"/>
      <c r="Y22" s="307"/>
      <c r="Z22" s="307"/>
      <c r="AA22" s="307"/>
      <c r="AB22" s="308"/>
      <c r="AC22" s="38"/>
      <c r="AD22" s="38"/>
      <c r="AE22" s="247"/>
      <c r="AF22" s="248" t="s">
        <v>99</v>
      </c>
      <c r="AG22" s="248"/>
      <c r="AH22" s="248"/>
      <c r="AI22" s="248"/>
      <c r="AJ22" s="248"/>
      <c r="AK22" s="248"/>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2"/>
      <c r="BJ22" s="18"/>
    </row>
    <row r="23" spans="1:64" ht="12.75" customHeight="1" x14ac:dyDescent="0.2">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2" t="s">
        <v>100</v>
      </c>
      <c r="AF23" s="354" t="s">
        <v>101</v>
      </c>
      <c r="AG23" s="355"/>
      <c r="AH23" s="356"/>
      <c r="AI23" s="356"/>
      <c r="AJ23" s="356"/>
      <c r="AK23" s="356"/>
      <c r="AL23" s="200"/>
      <c r="AM23" s="357"/>
      <c r="AN23" s="358" t="s">
        <v>102</v>
      </c>
      <c r="AO23" s="200"/>
      <c r="AP23" s="200"/>
      <c r="AQ23" s="200"/>
      <c r="AR23" s="200"/>
      <c r="AS23" s="200"/>
      <c r="AT23" s="200"/>
      <c r="AU23" s="200"/>
      <c r="AV23" s="200"/>
      <c r="AW23" s="200"/>
      <c r="AX23" s="200"/>
      <c r="AY23" s="200"/>
      <c r="AZ23" s="200"/>
      <c r="BA23" s="200"/>
      <c r="BB23" s="200"/>
      <c r="BC23" s="200"/>
      <c r="BD23" s="200"/>
      <c r="BE23" s="200"/>
      <c r="BF23" s="200"/>
      <c r="BG23" s="200"/>
      <c r="BH23" s="201"/>
      <c r="BJ23" s="18"/>
    </row>
    <row r="24" spans="1:64" ht="12.75" customHeight="1" x14ac:dyDescent="0.2">
      <c r="A24" s="318" t="s">
        <v>103</v>
      </c>
      <c r="B24" s="319"/>
      <c r="C24" s="319"/>
      <c r="D24" s="319"/>
      <c r="E24" s="320"/>
      <c r="F24" s="123"/>
      <c r="G24" s="124"/>
      <c r="H24" s="124"/>
      <c r="I24" s="52"/>
      <c r="J24" s="52"/>
      <c r="K24" s="52"/>
      <c r="L24" s="53"/>
      <c r="M24" s="309" t="s">
        <v>56</v>
      </c>
      <c r="N24" s="328"/>
      <c r="O24" s="328"/>
      <c r="P24" s="329"/>
      <c r="Q24" s="324" t="s">
        <v>57</v>
      </c>
      <c r="R24" s="319"/>
      <c r="S24" s="319"/>
      <c r="T24" s="319"/>
      <c r="U24" s="319"/>
      <c r="V24" s="320"/>
      <c r="W24" s="309" t="s">
        <v>58</v>
      </c>
      <c r="X24" s="310"/>
      <c r="Y24" s="310"/>
      <c r="Z24" s="310"/>
      <c r="AA24" s="310"/>
      <c r="AB24" s="311"/>
      <c r="AC24" s="34"/>
      <c r="AD24" s="34"/>
      <c r="AE24" s="352"/>
      <c r="AF24" s="348" t="s">
        <v>104</v>
      </c>
      <c r="AG24" s="349"/>
      <c r="AH24" s="346"/>
      <c r="AI24" s="346"/>
      <c r="AJ24" s="346"/>
      <c r="AK24" s="346"/>
      <c r="AL24" s="346"/>
      <c r="AM24" s="350"/>
      <c r="AN24" s="345" t="s">
        <v>105</v>
      </c>
      <c r="AO24" s="346"/>
      <c r="AP24" s="346"/>
      <c r="AQ24" s="346"/>
      <c r="AR24" s="346"/>
      <c r="AS24" s="346"/>
      <c r="AT24" s="346"/>
      <c r="AU24" s="346"/>
      <c r="AV24" s="346"/>
      <c r="AW24" s="346"/>
      <c r="AX24" s="346"/>
      <c r="AY24" s="346"/>
      <c r="AZ24" s="346"/>
      <c r="BA24" s="346"/>
      <c r="BB24" s="346"/>
      <c r="BC24" s="346"/>
      <c r="BD24" s="346"/>
      <c r="BE24" s="346"/>
      <c r="BF24" s="346"/>
      <c r="BG24" s="346"/>
      <c r="BH24" s="347"/>
      <c r="BJ24" s="18"/>
    </row>
    <row r="25" spans="1:64" ht="12.75" customHeight="1" x14ac:dyDescent="0.2">
      <c r="A25" s="321"/>
      <c r="B25" s="322"/>
      <c r="C25" s="322"/>
      <c r="D25" s="322"/>
      <c r="E25" s="323"/>
      <c r="F25" s="54"/>
      <c r="G25" s="55"/>
      <c r="H25" s="55"/>
      <c r="I25" s="55"/>
      <c r="J25" s="55"/>
      <c r="K25" s="55"/>
      <c r="L25" s="56"/>
      <c r="M25" s="330"/>
      <c r="N25" s="331"/>
      <c r="O25" s="331"/>
      <c r="P25" s="332"/>
      <c r="Q25" s="325"/>
      <c r="R25" s="322"/>
      <c r="S25" s="322"/>
      <c r="T25" s="322"/>
      <c r="U25" s="322"/>
      <c r="V25" s="323"/>
      <c r="W25" s="312"/>
      <c r="X25" s="313"/>
      <c r="Y25" s="313"/>
      <c r="Z25" s="313"/>
      <c r="AA25" s="313"/>
      <c r="AB25" s="314"/>
      <c r="AC25" s="34"/>
      <c r="AD25" s="34"/>
      <c r="AE25" s="352"/>
      <c r="AF25" s="348" t="s">
        <v>106</v>
      </c>
      <c r="AG25" s="349"/>
      <c r="AH25" s="287"/>
      <c r="AI25" s="287"/>
      <c r="AJ25" s="287"/>
      <c r="AK25" s="287"/>
      <c r="AL25" s="346"/>
      <c r="AM25" s="350"/>
      <c r="AN25" s="345" t="s">
        <v>107</v>
      </c>
      <c r="AO25" s="346"/>
      <c r="AP25" s="346"/>
      <c r="AQ25" s="346"/>
      <c r="AR25" s="346"/>
      <c r="AS25" s="346"/>
      <c r="AT25" s="346"/>
      <c r="AU25" s="346"/>
      <c r="AV25" s="346"/>
      <c r="AW25" s="346"/>
      <c r="AX25" s="346"/>
      <c r="AY25" s="346"/>
      <c r="AZ25" s="346"/>
      <c r="BA25" s="346"/>
      <c r="BB25" s="346"/>
      <c r="BC25" s="346"/>
      <c r="BD25" s="346"/>
      <c r="BE25" s="346"/>
      <c r="BF25" s="346"/>
      <c r="BG25" s="346"/>
      <c r="BH25" s="347"/>
      <c r="BJ25" s="18"/>
    </row>
    <row r="26" spans="1:64" ht="12.75" customHeight="1" thickBot="1" x14ac:dyDescent="0.25">
      <c r="A26" s="263"/>
      <c r="B26" s="264"/>
      <c r="C26" s="264"/>
      <c r="D26" s="264"/>
      <c r="E26" s="265"/>
      <c r="F26" s="47"/>
      <c r="G26" s="126"/>
      <c r="H26" s="126"/>
      <c r="I26" s="126"/>
      <c r="J26" s="126"/>
      <c r="K26" s="126"/>
      <c r="L26" s="49"/>
      <c r="M26" s="268" t="str">
        <f>IF(A26=0,"",IF(A26&lt;10,10,IF(A26&lt;15.01,9-((A26-10)/5),IF(A26&lt;29.01,7.9-((A26-15)/14*1.9),IF(A26&lt;54.01,5.9-((A26-30)/24*1.9),IF(A26&lt;79.01,3.9-((A26-55)/24*1.9),IF(A26&lt;100.01,1.9-((A26-80)/20*0.9),1)))))))</f>
        <v/>
      </c>
      <c r="N26" s="271"/>
      <c r="O26" s="271"/>
      <c r="P26" s="272"/>
      <c r="Q26" s="273" t="str">
        <f>IF(A26=0,"",IF(M26&lt;2,"Very Low",IF(M26&lt;4,"Low",IF(M26&lt;6,"Moderate",IF(M26&lt;8,"High",IF(M26&lt;10,"Very High",IF(M26&gt;=10,"Extreme")))))))</f>
        <v/>
      </c>
      <c r="R26" s="274"/>
      <c r="S26" s="274"/>
      <c r="T26" s="274"/>
      <c r="U26" s="275"/>
      <c r="V26" s="276"/>
      <c r="W26" s="306"/>
      <c r="X26" s="307"/>
      <c r="Y26" s="307"/>
      <c r="Z26" s="307"/>
      <c r="AA26" s="307"/>
      <c r="AB26" s="308"/>
      <c r="AC26" s="38"/>
      <c r="AD26" s="38"/>
      <c r="AE26" s="352"/>
      <c r="AF26" s="348" t="s">
        <v>108</v>
      </c>
      <c r="AG26" s="349"/>
      <c r="AH26" s="287"/>
      <c r="AI26" s="287"/>
      <c r="AJ26" s="287"/>
      <c r="AK26" s="287"/>
      <c r="AL26" s="346"/>
      <c r="AM26" s="350"/>
      <c r="AN26" s="351" t="s">
        <v>109</v>
      </c>
      <c r="AO26" s="346"/>
      <c r="AP26" s="346"/>
      <c r="AQ26" s="346"/>
      <c r="AR26" s="346"/>
      <c r="AS26" s="346"/>
      <c r="AT26" s="346"/>
      <c r="AU26" s="346"/>
      <c r="AV26" s="346"/>
      <c r="AW26" s="346"/>
      <c r="AX26" s="346"/>
      <c r="AY26" s="346"/>
      <c r="AZ26" s="346"/>
      <c r="BA26" s="346"/>
      <c r="BB26" s="346"/>
      <c r="BC26" s="346"/>
      <c r="BD26" s="346"/>
      <c r="BE26" s="346"/>
      <c r="BF26" s="346"/>
      <c r="BG26" s="346"/>
      <c r="BH26" s="347"/>
      <c r="BJ26" s="18"/>
    </row>
    <row r="27" spans="1:64" ht="12.75" customHeight="1" x14ac:dyDescent="0.2">
      <c r="A27" s="39"/>
      <c r="B27" s="40"/>
      <c r="C27" s="40"/>
      <c r="D27" s="40"/>
      <c r="E27" s="40"/>
      <c r="F27" s="57"/>
      <c r="G27" s="57"/>
      <c r="H27" s="57"/>
      <c r="I27" s="57"/>
      <c r="J27" s="57"/>
      <c r="K27" s="57"/>
      <c r="L27" s="58"/>
      <c r="M27" s="359" t="s">
        <v>110</v>
      </c>
      <c r="N27" s="360"/>
      <c r="O27" s="360"/>
      <c r="P27" s="361"/>
      <c r="Q27" s="362"/>
      <c r="R27" s="362"/>
      <c r="S27" s="362"/>
      <c r="T27" s="362"/>
      <c r="U27" s="362"/>
      <c r="V27" s="363"/>
      <c r="W27" s="285" t="s">
        <v>58</v>
      </c>
      <c r="X27" s="287"/>
      <c r="Y27" s="287"/>
      <c r="Z27" s="287"/>
      <c r="AA27" s="287"/>
      <c r="AB27" s="292"/>
      <c r="AC27" s="34"/>
      <c r="AD27" s="34"/>
      <c r="AE27" s="352"/>
      <c r="AF27" s="348" t="s">
        <v>111</v>
      </c>
      <c r="AG27" s="349"/>
      <c r="AH27" s="287"/>
      <c r="AI27" s="287"/>
      <c r="AJ27" s="287"/>
      <c r="AK27" s="287"/>
      <c r="AL27" s="346"/>
      <c r="AM27" s="350"/>
      <c r="AN27" s="351" t="s">
        <v>112</v>
      </c>
      <c r="AO27" s="346"/>
      <c r="AP27" s="346"/>
      <c r="AQ27" s="346"/>
      <c r="AR27" s="346"/>
      <c r="AS27" s="346"/>
      <c r="AT27" s="346"/>
      <c r="AU27" s="346"/>
      <c r="AV27" s="346"/>
      <c r="AW27" s="346"/>
      <c r="AX27" s="346"/>
      <c r="AY27" s="346"/>
      <c r="AZ27" s="346"/>
      <c r="BA27" s="346"/>
      <c r="BB27" s="346"/>
      <c r="BC27" s="346"/>
      <c r="BD27" s="346"/>
      <c r="BE27" s="346"/>
      <c r="BF27" s="346"/>
      <c r="BG27" s="346"/>
      <c r="BH27" s="347"/>
      <c r="BJ27" s="18"/>
    </row>
    <row r="28" spans="1:64" ht="12.75" customHeight="1" thickBot="1" x14ac:dyDescent="0.25">
      <c r="A28" s="59" t="s">
        <v>113</v>
      </c>
      <c r="B28" s="60"/>
      <c r="C28" s="60"/>
      <c r="D28" s="60"/>
      <c r="E28" s="61"/>
      <c r="F28" s="61"/>
      <c r="G28" s="61"/>
      <c r="H28" s="61"/>
      <c r="I28" s="61"/>
      <c r="J28" s="61"/>
      <c r="K28" s="61"/>
      <c r="L28" s="62"/>
      <c r="M28" s="266"/>
      <c r="N28" s="264"/>
      <c r="O28" s="264"/>
      <c r="P28" s="364"/>
      <c r="Q28" s="365"/>
      <c r="R28" s="365"/>
      <c r="S28" s="365"/>
      <c r="T28" s="365"/>
      <c r="U28" s="365"/>
      <c r="V28" s="366"/>
      <c r="W28" s="306"/>
      <c r="X28" s="307"/>
      <c r="Y28" s="307"/>
      <c r="Z28" s="307"/>
      <c r="AA28" s="307"/>
      <c r="AB28" s="308"/>
      <c r="AC28" s="38"/>
      <c r="AD28" s="38"/>
      <c r="AE28" s="352"/>
      <c r="AF28" s="348" t="s">
        <v>114</v>
      </c>
      <c r="AG28" s="349"/>
      <c r="AH28" s="287"/>
      <c r="AI28" s="287"/>
      <c r="AJ28" s="287"/>
      <c r="AK28" s="287"/>
      <c r="AL28" s="367"/>
      <c r="AM28" s="368"/>
      <c r="AN28" s="345" t="s">
        <v>115</v>
      </c>
      <c r="AO28" s="346"/>
      <c r="AP28" s="346"/>
      <c r="AQ28" s="346"/>
      <c r="AR28" s="346"/>
      <c r="AS28" s="346"/>
      <c r="AT28" s="346"/>
      <c r="AU28" s="346"/>
      <c r="AV28" s="346"/>
      <c r="AW28" s="346"/>
      <c r="AX28" s="346"/>
      <c r="AY28" s="346"/>
      <c r="AZ28" s="346"/>
      <c r="BA28" s="346"/>
      <c r="BB28" s="346"/>
      <c r="BC28" s="346"/>
      <c r="BD28" s="346"/>
      <c r="BE28" s="346"/>
      <c r="BF28" s="346"/>
      <c r="BG28" s="346"/>
      <c r="BH28" s="347"/>
      <c r="BJ28" s="18"/>
    </row>
    <row r="29" spans="1:64" ht="12.75" customHeight="1" thickBot="1" x14ac:dyDescent="0.25">
      <c r="A29" s="39"/>
      <c r="B29" s="40"/>
      <c r="C29" s="40"/>
      <c r="D29" s="40"/>
      <c r="E29" s="40"/>
      <c r="F29" s="57"/>
      <c r="G29" s="57"/>
      <c r="H29" s="57"/>
      <c r="I29" s="57"/>
      <c r="J29" s="57"/>
      <c r="K29" s="57"/>
      <c r="L29" s="58"/>
      <c r="M29" s="359" t="s">
        <v>110</v>
      </c>
      <c r="N29" s="360"/>
      <c r="O29" s="360"/>
      <c r="P29" s="396"/>
      <c r="Q29" s="397"/>
      <c r="R29" s="362"/>
      <c r="S29" s="362"/>
      <c r="T29" s="362"/>
      <c r="U29" s="398"/>
      <c r="V29" s="399"/>
      <c r="W29" s="285" t="s">
        <v>58</v>
      </c>
      <c r="X29" s="287"/>
      <c r="Y29" s="287"/>
      <c r="Z29" s="287"/>
      <c r="AA29" s="287"/>
      <c r="AB29" s="292"/>
      <c r="AC29" s="34"/>
      <c r="AD29" s="34"/>
      <c r="AE29" s="352"/>
      <c r="AF29" s="400" t="s">
        <v>116</v>
      </c>
      <c r="AG29" s="401"/>
      <c r="AH29" s="402"/>
      <c r="AI29" s="402"/>
      <c r="AJ29" s="402"/>
      <c r="AK29" s="402"/>
      <c r="AL29" s="403"/>
      <c r="AM29" s="404"/>
      <c r="AN29" s="405" t="s">
        <v>117</v>
      </c>
      <c r="AO29" s="406"/>
      <c r="AP29" s="406"/>
      <c r="AQ29" s="406"/>
      <c r="AR29" s="406"/>
      <c r="AS29" s="406"/>
      <c r="AT29" s="406"/>
      <c r="AU29" s="406"/>
      <c r="AV29" s="406"/>
      <c r="AW29" s="406"/>
      <c r="AX29" s="406"/>
      <c r="AY29" s="406"/>
      <c r="AZ29" s="406"/>
      <c r="BA29" s="406"/>
      <c r="BB29" s="406"/>
      <c r="BC29" s="406"/>
      <c r="BD29" s="406"/>
      <c r="BE29" s="406"/>
      <c r="BF29" s="406"/>
      <c r="BG29" s="406"/>
      <c r="BH29" s="407"/>
      <c r="BJ29" s="18"/>
    </row>
    <row r="30" spans="1:64" ht="12.75" customHeight="1" thickBot="1" x14ac:dyDescent="0.25">
      <c r="A30" s="63" t="s">
        <v>118</v>
      </c>
      <c r="B30" s="64"/>
      <c r="C30" s="64"/>
      <c r="D30" s="64"/>
      <c r="E30" s="65"/>
      <c r="F30" s="65"/>
      <c r="G30" s="65"/>
      <c r="H30" s="65"/>
      <c r="I30" s="65"/>
      <c r="J30" s="65"/>
      <c r="K30" s="65"/>
      <c r="L30" s="66"/>
      <c r="M30" s="408"/>
      <c r="N30" s="409"/>
      <c r="O30" s="409"/>
      <c r="P30" s="410"/>
      <c r="Q30" s="309"/>
      <c r="R30" s="328"/>
      <c r="S30" s="328"/>
      <c r="T30" s="328"/>
      <c r="U30" s="411"/>
      <c r="V30" s="412"/>
      <c r="W30" s="306"/>
      <c r="X30" s="307"/>
      <c r="Y30" s="307"/>
      <c r="Z30" s="307"/>
      <c r="AA30" s="307"/>
      <c r="AB30" s="308"/>
      <c r="AC30" s="38"/>
      <c r="AD30" s="38"/>
      <c r="AE30" s="352"/>
      <c r="AF30" s="248" t="s">
        <v>119</v>
      </c>
      <c r="AG30" s="248"/>
      <c r="AH30" s="248"/>
      <c r="AI30" s="248"/>
      <c r="AJ30" s="248"/>
      <c r="AK30" s="248"/>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2"/>
      <c r="BJ30" s="18"/>
    </row>
    <row r="31" spans="1:64" ht="12.75" customHeight="1" thickTop="1" thickBot="1" x14ac:dyDescent="0.3">
      <c r="A31" s="421" t="s">
        <v>120</v>
      </c>
      <c r="B31" s="422"/>
      <c r="C31" s="422"/>
      <c r="D31" s="422"/>
      <c r="E31" s="423"/>
      <c r="F31" s="423"/>
      <c r="G31" s="423"/>
      <c r="H31" s="423"/>
      <c r="I31" s="423"/>
      <c r="J31" s="423"/>
      <c r="K31" s="423"/>
      <c r="L31" s="423"/>
      <c r="M31" s="424" t="str">
        <f>IF(A12=0,"",SUM(M11:P30))</f>
        <v/>
      </c>
      <c r="N31" s="424"/>
      <c r="O31" s="424"/>
      <c r="P31" s="425"/>
      <c r="Q31" s="369"/>
      <c r="R31" s="369"/>
      <c r="S31" s="369"/>
      <c r="T31" s="369"/>
      <c r="U31" s="370"/>
      <c r="V31" s="370"/>
      <c r="W31" s="370"/>
      <c r="X31" s="370"/>
      <c r="Y31" s="370"/>
      <c r="Z31" s="370"/>
      <c r="AA31" s="371"/>
      <c r="AB31" s="372"/>
      <c r="AC31" s="67"/>
      <c r="AD31" s="67"/>
      <c r="AE31" s="353"/>
      <c r="AF31" s="373" t="s">
        <v>121</v>
      </c>
      <c r="AG31" s="374"/>
      <c r="AH31" s="374"/>
      <c r="AI31" s="374"/>
      <c r="AJ31" s="374"/>
      <c r="AK31" s="374"/>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75"/>
      <c r="BH31" s="376"/>
      <c r="BJ31" s="18"/>
    </row>
    <row r="32" spans="1:64" s="19" customFormat="1" ht="12.75" customHeight="1" thickBot="1" x14ac:dyDescent="0.3">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25">
      <c r="A33" s="377" t="s">
        <v>122</v>
      </c>
      <c r="B33" s="356"/>
      <c r="C33" s="356"/>
      <c r="D33" s="356"/>
      <c r="E33" s="356"/>
      <c r="F33" s="356"/>
      <c r="G33" s="356"/>
      <c r="H33" s="356"/>
      <c r="I33" s="356"/>
      <c r="J33" s="356"/>
      <c r="K33" s="356"/>
      <c r="L33" s="356"/>
      <c r="M33" s="378"/>
      <c r="N33" s="70"/>
      <c r="O33" s="20"/>
      <c r="P33" s="20"/>
      <c r="Q33" s="20"/>
      <c r="R33" s="20"/>
      <c r="S33" s="20"/>
      <c r="AH33" s="19"/>
      <c r="AO33" s="18"/>
      <c r="AP33" s="379"/>
      <c r="AQ33" s="183"/>
      <c r="AR33" s="183"/>
      <c r="AS33" s="183"/>
      <c r="AT33" s="183"/>
      <c r="AU33" s="183"/>
      <c r="AV33" s="183"/>
      <c r="AW33" s="183"/>
      <c r="AX33" s="183"/>
      <c r="AY33" s="183"/>
      <c r="AZ33" s="183"/>
      <c r="BA33" s="183"/>
      <c r="BB33" s="183"/>
      <c r="BC33" s="183"/>
      <c r="BD33" s="183"/>
      <c r="BE33" s="183"/>
      <c r="BF33" s="183"/>
      <c r="BG33" s="183"/>
      <c r="BH33" s="183"/>
      <c r="BI33" s="71"/>
    </row>
    <row r="34" spans="1:61" ht="12.75" customHeight="1" x14ac:dyDescent="0.25">
      <c r="A34" s="384" t="s">
        <v>123</v>
      </c>
      <c r="B34" s="310"/>
      <c r="C34" s="310"/>
      <c r="D34" s="326"/>
      <c r="E34" s="388" t="s">
        <v>124</v>
      </c>
      <c r="F34" s="388"/>
      <c r="G34" s="388"/>
      <c r="H34" s="389"/>
      <c r="I34" s="391" t="s">
        <v>58</v>
      </c>
      <c r="J34" s="310"/>
      <c r="K34" s="310"/>
      <c r="L34" s="310"/>
      <c r="M34" s="311"/>
      <c r="N34" s="70"/>
      <c r="O34" s="72"/>
      <c r="P34" s="20"/>
      <c r="Q34" s="20"/>
      <c r="R34" s="20"/>
      <c r="S34" s="20"/>
      <c r="AH34" s="19"/>
      <c r="AO34" s="18"/>
      <c r="AP34" s="380"/>
      <c r="AQ34" s="381"/>
      <c r="AR34" s="381"/>
      <c r="AS34" s="381"/>
      <c r="AT34" s="381"/>
      <c r="AU34" s="381"/>
      <c r="AV34" s="381"/>
      <c r="AW34" s="381"/>
      <c r="AX34" s="381"/>
      <c r="AY34" s="381"/>
      <c r="AZ34" s="381"/>
      <c r="BA34" s="381"/>
      <c r="BB34" s="381"/>
      <c r="BC34" s="381"/>
      <c r="BD34" s="381"/>
      <c r="BE34" s="381"/>
      <c r="BF34" s="381"/>
      <c r="BG34" s="381"/>
      <c r="BH34" s="381"/>
      <c r="BI34" s="71"/>
    </row>
    <row r="35" spans="1:61" ht="12.75" customHeight="1" thickBot="1" x14ac:dyDescent="0.3">
      <c r="A35" s="385"/>
      <c r="B35" s="386"/>
      <c r="C35" s="386"/>
      <c r="D35" s="387"/>
      <c r="E35" s="390"/>
      <c r="F35" s="390"/>
      <c r="G35" s="390"/>
      <c r="H35" s="390"/>
      <c r="I35" s="392"/>
      <c r="J35" s="386"/>
      <c r="K35" s="386"/>
      <c r="L35" s="386"/>
      <c r="M35" s="393"/>
      <c r="N35" s="70"/>
      <c r="O35" s="72"/>
      <c r="P35" s="20"/>
      <c r="Q35" s="20"/>
      <c r="R35" s="20"/>
      <c r="S35" s="20"/>
      <c r="T35" s="25"/>
      <c r="U35" s="25"/>
      <c r="V35" s="25"/>
      <c r="W35" s="25"/>
      <c r="X35" s="25"/>
      <c r="Y35" s="25"/>
      <c r="Z35" s="25"/>
      <c r="AH35" s="19"/>
      <c r="AO35" s="18"/>
      <c r="AP35" s="380"/>
      <c r="AQ35" s="381"/>
      <c r="AR35" s="381"/>
      <c r="AS35" s="381"/>
      <c r="AT35" s="381"/>
      <c r="AU35" s="381"/>
      <c r="AV35" s="381"/>
      <c r="AW35" s="381"/>
      <c r="AX35" s="381"/>
      <c r="AY35" s="381"/>
      <c r="AZ35" s="381"/>
      <c r="BA35" s="381"/>
      <c r="BB35" s="381"/>
      <c r="BC35" s="381"/>
      <c r="BD35" s="381"/>
      <c r="BE35" s="381"/>
      <c r="BF35" s="381"/>
      <c r="BG35" s="381"/>
      <c r="BH35" s="381"/>
      <c r="BI35" s="71"/>
    </row>
    <row r="36" spans="1:61" ht="12.75" customHeight="1" x14ac:dyDescent="0.25">
      <c r="A36" s="394"/>
      <c r="B36" s="395"/>
      <c r="C36" s="395"/>
      <c r="D36" s="395"/>
      <c r="E36" s="395"/>
      <c r="F36" s="395"/>
      <c r="G36" s="395"/>
      <c r="H36" s="395"/>
      <c r="I36" s="413"/>
      <c r="J36" s="414"/>
      <c r="K36" s="414"/>
      <c r="L36" s="414"/>
      <c r="M36" s="415"/>
      <c r="N36" s="73"/>
      <c r="O36" s="74"/>
      <c r="P36" s="74"/>
      <c r="Q36" s="74"/>
      <c r="R36" s="74"/>
      <c r="S36" s="74"/>
      <c r="AH36" s="19"/>
      <c r="AO36" s="18"/>
      <c r="AP36" s="380"/>
      <c r="AQ36" s="381"/>
      <c r="AR36" s="381"/>
      <c r="AS36" s="381"/>
      <c r="AT36" s="381"/>
      <c r="AU36" s="381"/>
      <c r="AV36" s="381"/>
      <c r="AW36" s="381"/>
      <c r="AX36" s="381"/>
      <c r="AY36" s="381"/>
      <c r="AZ36" s="381"/>
      <c r="BA36" s="381"/>
      <c r="BB36" s="381"/>
      <c r="BC36" s="381"/>
      <c r="BD36" s="381"/>
      <c r="BE36" s="381"/>
      <c r="BF36" s="381"/>
      <c r="BG36" s="381"/>
      <c r="BH36" s="381"/>
      <c r="BI36" s="71"/>
    </row>
    <row r="37" spans="1:61" ht="12.75" customHeight="1" x14ac:dyDescent="0.25">
      <c r="A37" s="416"/>
      <c r="B37" s="417"/>
      <c r="C37" s="417"/>
      <c r="D37" s="417"/>
      <c r="E37" s="417"/>
      <c r="F37" s="417"/>
      <c r="G37" s="417"/>
      <c r="H37" s="417"/>
      <c r="I37" s="418"/>
      <c r="J37" s="419"/>
      <c r="K37" s="419"/>
      <c r="L37" s="419"/>
      <c r="M37" s="420"/>
      <c r="N37" s="73"/>
      <c r="O37" s="74"/>
      <c r="P37" s="74"/>
      <c r="Q37" s="74"/>
      <c r="R37" s="74"/>
      <c r="S37" s="74"/>
      <c r="AH37" s="19"/>
      <c r="AO37" s="18"/>
      <c r="AP37" s="380"/>
      <c r="AQ37" s="381"/>
      <c r="AR37" s="381"/>
      <c r="AS37" s="381"/>
      <c r="AT37" s="381"/>
      <c r="AU37" s="381"/>
      <c r="AV37" s="381"/>
      <c r="AW37" s="381"/>
      <c r="AX37" s="381"/>
      <c r="AY37" s="381"/>
      <c r="AZ37" s="381"/>
      <c r="BA37" s="381"/>
      <c r="BB37" s="381"/>
      <c r="BC37" s="381"/>
      <c r="BD37" s="381"/>
      <c r="BE37" s="381"/>
      <c r="BF37" s="381"/>
      <c r="BG37" s="381"/>
      <c r="BH37" s="381"/>
      <c r="BI37" s="71"/>
    </row>
    <row r="38" spans="1:61" ht="12.75" customHeight="1" x14ac:dyDescent="0.25">
      <c r="A38" s="416"/>
      <c r="B38" s="417"/>
      <c r="C38" s="417"/>
      <c r="D38" s="417"/>
      <c r="E38" s="417"/>
      <c r="F38" s="417"/>
      <c r="G38" s="417"/>
      <c r="H38" s="417"/>
      <c r="I38" s="418"/>
      <c r="J38" s="419"/>
      <c r="K38" s="419"/>
      <c r="L38" s="419"/>
      <c r="M38" s="420"/>
      <c r="N38" s="73"/>
      <c r="O38" s="74"/>
      <c r="P38" s="74"/>
      <c r="Q38" s="74"/>
      <c r="R38" s="74"/>
      <c r="S38" s="74"/>
      <c r="AH38" s="19"/>
      <c r="AO38" s="18"/>
      <c r="AP38" s="380"/>
      <c r="AQ38" s="381"/>
      <c r="AR38" s="381"/>
      <c r="AS38" s="381"/>
      <c r="AT38" s="381"/>
      <c r="AU38" s="381"/>
      <c r="AV38" s="381"/>
      <c r="AW38" s="381"/>
      <c r="AX38" s="381"/>
      <c r="AY38" s="381"/>
      <c r="AZ38" s="381"/>
      <c r="BA38" s="381"/>
      <c r="BB38" s="381"/>
      <c r="BC38" s="381"/>
      <c r="BD38" s="381"/>
      <c r="BE38" s="381"/>
      <c r="BF38" s="381"/>
      <c r="BG38" s="381"/>
      <c r="BH38" s="381"/>
      <c r="BI38" s="71"/>
    </row>
    <row r="39" spans="1:61" ht="12.75" customHeight="1" x14ac:dyDescent="0.25">
      <c r="A39" s="416"/>
      <c r="B39" s="417"/>
      <c r="C39" s="417"/>
      <c r="D39" s="417"/>
      <c r="E39" s="417"/>
      <c r="F39" s="417"/>
      <c r="G39" s="417"/>
      <c r="H39" s="417"/>
      <c r="I39" s="418"/>
      <c r="J39" s="419"/>
      <c r="K39" s="419"/>
      <c r="L39" s="419"/>
      <c r="M39" s="420"/>
      <c r="N39" s="73"/>
      <c r="O39" s="74"/>
      <c r="P39" s="74"/>
      <c r="Q39" s="74"/>
      <c r="R39" s="74"/>
      <c r="S39" s="74"/>
      <c r="AH39" s="19"/>
      <c r="AO39" s="18"/>
      <c r="AP39" s="380"/>
      <c r="AQ39" s="381"/>
      <c r="AR39" s="381"/>
      <c r="AS39" s="381"/>
      <c r="AT39" s="381"/>
      <c r="AU39" s="381"/>
      <c r="AV39" s="381"/>
      <c r="AW39" s="381"/>
      <c r="AX39" s="381"/>
      <c r="AY39" s="381"/>
      <c r="AZ39" s="381"/>
      <c r="BA39" s="381"/>
      <c r="BB39" s="381"/>
      <c r="BC39" s="381"/>
      <c r="BD39" s="381"/>
      <c r="BE39" s="381"/>
      <c r="BF39" s="381"/>
      <c r="BG39" s="381"/>
      <c r="BH39" s="381"/>
      <c r="BI39" s="71"/>
    </row>
    <row r="40" spans="1:61" ht="12.75" customHeight="1" x14ac:dyDescent="0.25">
      <c r="A40" s="416"/>
      <c r="B40" s="417"/>
      <c r="C40" s="417"/>
      <c r="D40" s="417"/>
      <c r="E40" s="417"/>
      <c r="F40" s="417"/>
      <c r="G40" s="417"/>
      <c r="H40" s="417"/>
      <c r="I40" s="418"/>
      <c r="J40" s="419"/>
      <c r="K40" s="419"/>
      <c r="L40" s="419"/>
      <c r="M40" s="420"/>
      <c r="N40" s="73"/>
      <c r="O40" s="74"/>
      <c r="P40" s="74"/>
      <c r="Q40" s="74"/>
      <c r="R40" s="74"/>
      <c r="S40" s="74"/>
      <c r="AH40" s="19"/>
      <c r="AO40" s="18"/>
      <c r="AP40" s="380"/>
      <c r="AQ40" s="381"/>
      <c r="AR40" s="381"/>
      <c r="AS40" s="381"/>
      <c r="AT40" s="381"/>
      <c r="AU40" s="381"/>
      <c r="AV40" s="381"/>
      <c r="AW40" s="381"/>
      <c r="AX40" s="381"/>
      <c r="AY40" s="381"/>
      <c r="AZ40" s="381"/>
      <c r="BA40" s="381"/>
      <c r="BB40" s="381"/>
      <c r="BC40" s="381"/>
      <c r="BD40" s="381"/>
      <c r="BE40" s="381"/>
      <c r="BF40" s="381"/>
      <c r="BG40" s="381"/>
      <c r="BH40" s="381"/>
      <c r="BI40" s="71"/>
    </row>
    <row r="41" spans="1:61" ht="12.75" customHeight="1" x14ac:dyDescent="0.25">
      <c r="A41" s="416"/>
      <c r="B41" s="417"/>
      <c r="C41" s="417"/>
      <c r="D41" s="417"/>
      <c r="E41" s="417"/>
      <c r="F41" s="417"/>
      <c r="G41" s="417"/>
      <c r="H41" s="417"/>
      <c r="I41" s="418"/>
      <c r="J41" s="419"/>
      <c r="K41" s="419"/>
      <c r="L41" s="419"/>
      <c r="M41" s="420"/>
      <c r="N41" s="73"/>
      <c r="O41" s="74"/>
      <c r="P41" s="74"/>
      <c r="Q41" s="74"/>
      <c r="R41" s="74"/>
      <c r="S41" s="74"/>
      <c r="AH41" s="19"/>
      <c r="AO41" s="18"/>
      <c r="AP41" s="380"/>
      <c r="AQ41" s="381"/>
      <c r="AR41" s="381"/>
      <c r="AS41" s="381"/>
      <c r="AT41" s="381"/>
      <c r="AU41" s="381"/>
      <c r="AV41" s="381"/>
      <c r="AW41" s="381"/>
      <c r="AX41" s="381"/>
      <c r="AY41" s="381"/>
      <c r="AZ41" s="381"/>
      <c r="BA41" s="381"/>
      <c r="BB41" s="381"/>
      <c r="BC41" s="381"/>
      <c r="BD41" s="381"/>
      <c r="BE41" s="381"/>
      <c r="BF41" s="381"/>
      <c r="BG41" s="381"/>
      <c r="BH41" s="381"/>
      <c r="BI41" s="71"/>
    </row>
    <row r="42" spans="1:61" ht="12.75" customHeight="1" x14ac:dyDescent="0.25">
      <c r="A42" s="416"/>
      <c r="B42" s="417"/>
      <c r="C42" s="417"/>
      <c r="D42" s="417"/>
      <c r="E42" s="417"/>
      <c r="F42" s="417"/>
      <c r="G42" s="417"/>
      <c r="H42" s="417"/>
      <c r="I42" s="418"/>
      <c r="J42" s="419"/>
      <c r="K42" s="419"/>
      <c r="L42" s="419"/>
      <c r="M42" s="420"/>
      <c r="N42" s="73"/>
      <c r="O42" s="74"/>
      <c r="P42" s="74"/>
      <c r="Q42" s="74"/>
      <c r="R42" s="74"/>
      <c r="S42" s="74"/>
      <c r="AH42" s="19"/>
      <c r="AO42" s="18"/>
      <c r="AP42" s="380"/>
      <c r="AQ42" s="381"/>
      <c r="AR42" s="381"/>
      <c r="AS42" s="381"/>
      <c r="AT42" s="381"/>
      <c r="AU42" s="381"/>
      <c r="AV42" s="381"/>
      <c r="AW42" s="381"/>
      <c r="AX42" s="381"/>
      <c r="AY42" s="381"/>
      <c r="AZ42" s="381"/>
      <c r="BA42" s="381"/>
      <c r="BB42" s="381"/>
      <c r="BC42" s="381"/>
      <c r="BD42" s="381"/>
      <c r="BE42" s="381"/>
      <c r="BF42" s="381"/>
      <c r="BG42" s="381"/>
      <c r="BH42" s="381"/>
      <c r="BI42" s="71"/>
    </row>
    <row r="43" spans="1:61" ht="12.75" customHeight="1" x14ac:dyDescent="0.25">
      <c r="A43" s="429"/>
      <c r="B43" s="426"/>
      <c r="C43" s="426"/>
      <c r="D43" s="427"/>
      <c r="E43" s="418"/>
      <c r="F43" s="426"/>
      <c r="G43" s="426"/>
      <c r="H43" s="427"/>
      <c r="I43" s="418"/>
      <c r="J43" s="426"/>
      <c r="K43" s="426"/>
      <c r="L43" s="426"/>
      <c r="M43" s="428"/>
      <c r="N43" s="73"/>
      <c r="O43" s="74"/>
      <c r="P43" s="74"/>
      <c r="Q43" s="74"/>
      <c r="R43" s="74"/>
      <c r="S43" s="74"/>
      <c r="AH43" s="19"/>
      <c r="AO43" s="18"/>
      <c r="AP43" s="380"/>
      <c r="AQ43" s="381"/>
      <c r="AR43" s="381"/>
      <c r="AS43" s="381"/>
      <c r="AT43" s="381"/>
      <c r="AU43" s="381"/>
      <c r="AV43" s="381"/>
      <c r="AW43" s="381"/>
      <c r="AX43" s="381"/>
      <c r="AY43" s="381"/>
      <c r="AZ43" s="381"/>
      <c r="BA43" s="381"/>
      <c r="BB43" s="381"/>
      <c r="BC43" s="381"/>
      <c r="BD43" s="381"/>
      <c r="BE43" s="381"/>
      <c r="BF43" s="381"/>
      <c r="BG43" s="381"/>
      <c r="BH43" s="381"/>
      <c r="BI43" s="71"/>
    </row>
    <row r="44" spans="1:61" ht="12.75" customHeight="1" x14ac:dyDescent="0.25">
      <c r="A44" s="429"/>
      <c r="B44" s="426"/>
      <c r="C44" s="426"/>
      <c r="D44" s="427"/>
      <c r="E44" s="418"/>
      <c r="F44" s="426"/>
      <c r="G44" s="426"/>
      <c r="H44" s="427"/>
      <c r="I44" s="418"/>
      <c r="J44" s="426"/>
      <c r="K44" s="426"/>
      <c r="L44" s="426"/>
      <c r="M44" s="428"/>
      <c r="N44" s="73"/>
      <c r="O44" s="74"/>
      <c r="P44" s="74"/>
      <c r="Q44" s="74"/>
      <c r="R44" s="74"/>
      <c r="S44" s="74"/>
      <c r="AH44" s="19"/>
      <c r="AO44" s="18"/>
      <c r="AP44" s="380"/>
      <c r="AQ44" s="381"/>
      <c r="AR44" s="381"/>
      <c r="AS44" s="381"/>
      <c r="AT44" s="381"/>
      <c r="AU44" s="381"/>
      <c r="AV44" s="381"/>
      <c r="AW44" s="381"/>
      <c r="AX44" s="381"/>
      <c r="AY44" s="381"/>
      <c r="AZ44" s="381"/>
      <c r="BA44" s="381"/>
      <c r="BB44" s="381"/>
      <c r="BC44" s="381"/>
      <c r="BD44" s="381"/>
      <c r="BE44" s="381"/>
      <c r="BF44" s="381"/>
      <c r="BG44" s="381"/>
      <c r="BH44" s="381"/>
      <c r="BI44" s="71"/>
    </row>
    <row r="45" spans="1:61" ht="12.75" customHeight="1" x14ac:dyDescent="0.25">
      <c r="A45" s="429"/>
      <c r="B45" s="426"/>
      <c r="C45" s="426"/>
      <c r="D45" s="427"/>
      <c r="E45" s="418"/>
      <c r="F45" s="426"/>
      <c r="G45" s="426"/>
      <c r="H45" s="427"/>
      <c r="I45" s="418"/>
      <c r="J45" s="426"/>
      <c r="K45" s="426"/>
      <c r="L45" s="426"/>
      <c r="M45" s="428"/>
      <c r="N45" s="73"/>
      <c r="O45" s="74"/>
      <c r="P45" s="74"/>
      <c r="Q45" s="74"/>
      <c r="R45" s="74"/>
      <c r="S45" s="74"/>
      <c r="AH45" s="19"/>
      <c r="AO45" s="18"/>
      <c r="AP45" s="380"/>
      <c r="AQ45" s="381"/>
      <c r="AR45" s="381"/>
      <c r="AS45" s="381"/>
      <c r="AT45" s="381"/>
      <c r="AU45" s="381"/>
      <c r="AV45" s="381"/>
      <c r="AW45" s="381"/>
      <c r="AX45" s="381"/>
      <c r="AY45" s="381"/>
      <c r="AZ45" s="381"/>
      <c r="BA45" s="381"/>
      <c r="BB45" s="381"/>
      <c r="BC45" s="381"/>
      <c r="BD45" s="381"/>
      <c r="BE45" s="381"/>
      <c r="BF45" s="381"/>
      <c r="BG45" s="381"/>
      <c r="BH45" s="381"/>
      <c r="BI45" s="71"/>
    </row>
    <row r="46" spans="1:61" ht="12.75" customHeight="1" x14ac:dyDescent="0.25">
      <c r="A46" s="429"/>
      <c r="B46" s="426"/>
      <c r="C46" s="426"/>
      <c r="D46" s="427"/>
      <c r="E46" s="418"/>
      <c r="F46" s="426"/>
      <c r="G46" s="426"/>
      <c r="H46" s="427"/>
      <c r="I46" s="418"/>
      <c r="J46" s="426"/>
      <c r="K46" s="426"/>
      <c r="L46" s="426"/>
      <c r="M46" s="428"/>
      <c r="N46" s="73"/>
      <c r="O46" s="74"/>
      <c r="P46" s="74"/>
      <c r="Q46" s="74"/>
      <c r="R46" s="74"/>
      <c r="S46" s="74"/>
      <c r="AH46" s="19"/>
      <c r="AO46" s="18"/>
      <c r="AP46" s="380"/>
      <c r="AQ46" s="381"/>
      <c r="AR46" s="381"/>
      <c r="AS46" s="381"/>
      <c r="AT46" s="381"/>
      <c r="AU46" s="381"/>
      <c r="AV46" s="381"/>
      <c r="AW46" s="381"/>
      <c r="AX46" s="381"/>
      <c r="AY46" s="381"/>
      <c r="AZ46" s="381"/>
      <c r="BA46" s="381"/>
      <c r="BB46" s="381"/>
      <c r="BC46" s="381"/>
      <c r="BD46" s="381"/>
      <c r="BE46" s="381"/>
      <c r="BF46" s="381"/>
      <c r="BG46" s="381"/>
      <c r="BH46" s="381"/>
      <c r="BI46" s="71"/>
    </row>
    <row r="47" spans="1:61" ht="12.75" customHeight="1" x14ac:dyDescent="0.25">
      <c r="A47" s="429"/>
      <c r="B47" s="426"/>
      <c r="C47" s="426"/>
      <c r="D47" s="427"/>
      <c r="E47" s="418"/>
      <c r="F47" s="426"/>
      <c r="G47" s="426"/>
      <c r="H47" s="427"/>
      <c r="I47" s="418"/>
      <c r="J47" s="426"/>
      <c r="K47" s="426"/>
      <c r="L47" s="426"/>
      <c r="M47" s="428"/>
      <c r="N47" s="73"/>
      <c r="O47" s="74"/>
      <c r="P47" s="74"/>
      <c r="Q47" s="74"/>
      <c r="R47" s="74"/>
      <c r="S47" s="74"/>
      <c r="AH47" s="19"/>
      <c r="AO47" s="18"/>
      <c r="AP47" s="380"/>
      <c r="AQ47" s="381"/>
      <c r="AR47" s="381"/>
      <c r="AS47" s="381"/>
      <c r="AT47" s="381"/>
      <c r="AU47" s="381"/>
      <c r="AV47" s="381"/>
      <c r="AW47" s="381"/>
      <c r="AX47" s="381"/>
      <c r="AY47" s="381"/>
      <c r="AZ47" s="381"/>
      <c r="BA47" s="381"/>
      <c r="BB47" s="381"/>
      <c r="BC47" s="381"/>
      <c r="BD47" s="381"/>
      <c r="BE47" s="381"/>
      <c r="BF47" s="381"/>
      <c r="BG47" s="381"/>
      <c r="BH47" s="381"/>
      <c r="BI47" s="71"/>
    </row>
    <row r="48" spans="1:61" ht="12.75" customHeight="1" x14ac:dyDescent="0.25">
      <c r="A48" s="429"/>
      <c r="B48" s="426"/>
      <c r="C48" s="426"/>
      <c r="D48" s="427"/>
      <c r="E48" s="418"/>
      <c r="F48" s="426"/>
      <c r="G48" s="426"/>
      <c r="H48" s="427"/>
      <c r="I48" s="418"/>
      <c r="J48" s="426"/>
      <c r="K48" s="426"/>
      <c r="L48" s="426"/>
      <c r="M48" s="428"/>
      <c r="N48" s="73"/>
      <c r="O48" s="74"/>
      <c r="P48" s="74"/>
      <c r="Q48" s="74"/>
      <c r="R48" s="74"/>
      <c r="S48" s="74"/>
      <c r="AH48" s="19"/>
      <c r="AO48" s="18"/>
      <c r="AP48" s="380"/>
      <c r="AQ48" s="381"/>
      <c r="AR48" s="381"/>
      <c r="AS48" s="381"/>
      <c r="AT48" s="381"/>
      <c r="AU48" s="381"/>
      <c r="AV48" s="381"/>
      <c r="AW48" s="381"/>
      <c r="AX48" s="381"/>
      <c r="AY48" s="381"/>
      <c r="AZ48" s="381"/>
      <c r="BA48" s="381"/>
      <c r="BB48" s="381"/>
      <c r="BC48" s="381"/>
      <c r="BD48" s="381"/>
      <c r="BE48" s="381"/>
      <c r="BF48" s="381"/>
      <c r="BG48" s="381"/>
      <c r="BH48" s="381"/>
      <c r="BI48" s="71"/>
    </row>
    <row r="49" spans="1:61" ht="12.75" customHeight="1" x14ac:dyDescent="0.25">
      <c r="A49" s="429"/>
      <c r="B49" s="426"/>
      <c r="C49" s="426"/>
      <c r="D49" s="427"/>
      <c r="E49" s="418"/>
      <c r="F49" s="426"/>
      <c r="G49" s="426"/>
      <c r="H49" s="427"/>
      <c r="I49" s="418"/>
      <c r="J49" s="426"/>
      <c r="K49" s="426"/>
      <c r="L49" s="426"/>
      <c r="M49" s="428"/>
      <c r="N49" s="73"/>
      <c r="O49" s="74"/>
      <c r="P49" s="74"/>
      <c r="Q49" s="74"/>
      <c r="R49" s="74"/>
      <c r="S49" s="74"/>
      <c r="AH49" s="19"/>
      <c r="AO49" s="18"/>
      <c r="AP49" s="380"/>
      <c r="AQ49" s="381"/>
      <c r="AR49" s="381"/>
      <c r="AS49" s="381"/>
      <c r="AT49" s="381"/>
      <c r="AU49" s="381"/>
      <c r="AV49" s="381"/>
      <c r="AW49" s="381"/>
      <c r="AX49" s="381"/>
      <c r="AY49" s="381"/>
      <c r="AZ49" s="381"/>
      <c r="BA49" s="381"/>
      <c r="BB49" s="381"/>
      <c r="BC49" s="381"/>
      <c r="BD49" s="381"/>
      <c r="BE49" s="381"/>
      <c r="BF49" s="381"/>
      <c r="BG49" s="381"/>
      <c r="BH49" s="381"/>
      <c r="BI49" s="71"/>
    </row>
    <row r="50" spans="1:61" ht="12.75" customHeight="1" thickBot="1" x14ac:dyDescent="0.3">
      <c r="A50" s="429"/>
      <c r="B50" s="426"/>
      <c r="C50" s="426"/>
      <c r="D50" s="427"/>
      <c r="E50" s="418"/>
      <c r="F50" s="426"/>
      <c r="G50" s="426"/>
      <c r="H50" s="427"/>
      <c r="I50" s="418"/>
      <c r="J50" s="426"/>
      <c r="K50" s="426"/>
      <c r="L50" s="426"/>
      <c r="M50" s="428"/>
      <c r="N50" s="73"/>
      <c r="O50" s="74"/>
      <c r="P50" s="74"/>
      <c r="Q50" s="74"/>
      <c r="R50" s="74"/>
      <c r="S50" s="74"/>
      <c r="AH50" s="19"/>
      <c r="AO50" s="18"/>
      <c r="AP50" s="380"/>
      <c r="AQ50" s="381"/>
      <c r="AR50" s="381"/>
      <c r="AS50" s="381"/>
      <c r="AT50" s="381"/>
      <c r="AU50" s="381"/>
      <c r="AV50" s="381"/>
      <c r="AW50" s="381"/>
      <c r="AX50" s="381"/>
      <c r="AY50" s="381"/>
      <c r="AZ50" s="381"/>
      <c r="BA50" s="381"/>
      <c r="BB50" s="381"/>
      <c r="BC50" s="381"/>
      <c r="BD50" s="381"/>
      <c r="BE50" s="381"/>
      <c r="BF50" s="381"/>
      <c r="BG50" s="381"/>
      <c r="BH50" s="381"/>
      <c r="BI50" s="71"/>
    </row>
    <row r="51" spans="1:61" ht="12.75" customHeight="1" x14ac:dyDescent="0.25">
      <c r="A51" s="446" t="s">
        <v>125</v>
      </c>
      <c r="B51" s="414"/>
      <c r="C51" s="414"/>
      <c r="D51" s="414"/>
      <c r="E51" s="414"/>
      <c r="F51" s="414"/>
      <c r="G51" s="414"/>
      <c r="H51" s="414"/>
      <c r="I51" s="414"/>
      <c r="J51" s="414"/>
      <c r="K51" s="414"/>
      <c r="L51" s="414"/>
      <c r="M51" s="415"/>
      <c r="N51" s="70"/>
      <c r="O51" s="20"/>
      <c r="P51" s="20"/>
      <c r="Q51" s="20"/>
      <c r="R51" s="20"/>
      <c r="S51" s="20"/>
      <c r="AH51" s="19"/>
      <c r="AO51" s="18"/>
      <c r="AP51" s="380"/>
      <c r="AQ51" s="381"/>
      <c r="AR51" s="381"/>
      <c r="AS51" s="381"/>
      <c r="AT51" s="381"/>
      <c r="AU51" s="381"/>
      <c r="AV51" s="381"/>
      <c r="AW51" s="381"/>
      <c r="AX51" s="381"/>
      <c r="AY51" s="381"/>
      <c r="AZ51" s="381"/>
      <c r="BA51" s="381"/>
      <c r="BB51" s="381"/>
      <c r="BC51" s="381"/>
      <c r="BD51" s="381"/>
      <c r="BE51" s="381"/>
      <c r="BF51" s="381"/>
      <c r="BG51" s="381"/>
      <c r="BH51" s="381"/>
      <c r="BI51" s="71"/>
    </row>
    <row r="52" spans="1:61" ht="12.75" customHeight="1" x14ac:dyDescent="0.25">
      <c r="A52" s="384" t="s">
        <v>123</v>
      </c>
      <c r="B52" s="447"/>
      <c r="C52" s="447"/>
      <c r="D52" s="448"/>
      <c r="E52" s="452" t="s">
        <v>124</v>
      </c>
      <c r="F52" s="453"/>
      <c r="G52" s="453"/>
      <c r="H52" s="454"/>
      <c r="I52" s="391" t="s">
        <v>58</v>
      </c>
      <c r="J52" s="447"/>
      <c r="K52" s="447"/>
      <c r="L52" s="447"/>
      <c r="M52" s="458"/>
      <c r="N52" s="70"/>
      <c r="O52" s="20"/>
      <c r="P52" s="20"/>
      <c r="Q52" s="20"/>
      <c r="R52" s="20"/>
      <c r="S52" s="20"/>
      <c r="AH52" s="19"/>
      <c r="AO52" s="18"/>
      <c r="AP52" s="380"/>
      <c r="AQ52" s="381"/>
      <c r="AR52" s="381"/>
      <c r="AS52" s="381"/>
      <c r="AT52" s="381"/>
      <c r="AU52" s="381"/>
      <c r="AV52" s="381"/>
      <c r="AW52" s="381"/>
      <c r="AX52" s="381"/>
      <c r="AY52" s="381"/>
      <c r="AZ52" s="381"/>
      <c r="BA52" s="381"/>
      <c r="BB52" s="381"/>
      <c r="BC52" s="381"/>
      <c r="BD52" s="381"/>
      <c r="BE52" s="381"/>
      <c r="BF52" s="381"/>
      <c r="BG52" s="381"/>
      <c r="BH52" s="381"/>
      <c r="BI52" s="71"/>
    </row>
    <row r="53" spans="1:61" ht="12.75" customHeight="1" thickBot="1" x14ac:dyDescent="0.3">
      <c r="A53" s="449"/>
      <c r="B53" s="450"/>
      <c r="C53" s="450"/>
      <c r="D53" s="451"/>
      <c r="E53" s="455"/>
      <c r="F53" s="456"/>
      <c r="G53" s="456"/>
      <c r="H53" s="457"/>
      <c r="I53" s="459"/>
      <c r="J53" s="450"/>
      <c r="K53" s="450"/>
      <c r="L53" s="450"/>
      <c r="M53" s="460"/>
      <c r="N53" s="70"/>
      <c r="O53" s="20"/>
      <c r="P53" s="20"/>
      <c r="Q53" s="20"/>
      <c r="R53" s="20"/>
      <c r="S53" s="20"/>
      <c r="AH53" s="19"/>
      <c r="AO53" s="18"/>
      <c r="AP53" s="380"/>
      <c r="AQ53" s="381"/>
      <c r="AR53" s="381"/>
      <c r="AS53" s="381"/>
      <c r="AT53" s="381"/>
      <c r="AU53" s="381"/>
      <c r="AV53" s="381"/>
      <c r="AW53" s="381"/>
      <c r="AX53" s="381"/>
      <c r="AY53" s="381"/>
      <c r="AZ53" s="381"/>
      <c r="BA53" s="381"/>
      <c r="BB53" s="381"/>
      <c r="BC53" s="381"/>
      <c r="BD53" s="381"/>
      <c r="BE53" s="381"/>
      <c r="BF53" s="381"/>
      <c r="BG53" s="381"/>
      <c r="BH53" s="381"/>
      <c r="BI53" s="71"/>
    </row>
    <row r="54" spans="1:61" ht="12.75" customHeight="1" x14ac:dyDescent="0.25">
      <c r="A54" s="461"/>
      <c r="B54" s="461"/>
      <c r="C54" s="461"/>
      <c r="D54" s="461"/>
      <c r="E54" s="461"/>
      <c r="F54" s="461"/>
      <c r="G54" s="461"/>
      <c r="H54" s="461"/>
      <c r="I54" s="358"/>
      <c r="J54" s="462"/>
      <c r="K54" s="462"/>
      <c r="L54" s="462"/>
      <c r="M54" s="463"/>
      <c r="N54" s="73"/>
      <c r="O54" s="74"/>
      <c r="P54" s="74"/>
      <c r="Q54" s="74"/>
      <c r="R54" s="74"/>
      <c r="S54" s="74"/>
      <c r="AH54" s="19"/>
      <c r="AO54" s="18"/>
      <c r="AP54" s="380"/>
      <c r="AQ54" s="381"/>
      <c r="AR54" s="381"/>
      <c r="AS54" s="381"/>
      <c r="AT54" s="381"/>
      <c r="AU54" s="381"/>
      <c r="AV54" s="381"/>
      <c r="AW54" s="381"/>
      <c r="AX54" s="381"/>
      <c r="AY54" s="381"/>
      <c r="AZ54" s="381"/>
      <c r="BA54" s="381"/>
      <c r="BB54" s="381"/>
      <c r="BC54" s="381"/>
      <c r="BD54" s="381"/>
      <c r="BE54" s="381"/>
      <c r="BF54" s="381"/>
      <c r="BG54" s="381"/>
      <c r="BH54" s="381"/>
      <c r="BI54" s="71"/>
    </row>
    <row r="55" spans="1:61" ht="12.75" customHeight="1" thickBot="1" x14ac:dyDescent="0.3">
      <c r="A55" s="430"/>
      <c r="B55" s="430"/>
      <c r="C55" s="430"/>
      <c r="D55" s="430"/>
      <c r="E55" s="430"/>
      <c r="F55" s="430"/>
      <c r="G55" s="430"/>
      <c r="H55" s="430"/>
      <c r="I55" s="431"/>
      <c r="J55" s="432"/>
      <c r="K55" s="432"/>
      <c r="L55" s="432"/>
      <c r="M55" s="433"/>
      <c r="N55" s="73"/>
      <c r="O55" s="74"/>
      <c r="P55" s="74"/>
      <c r="Q55" s="74"/>
      <c r="R55" s="74"/>
      <c r="S55" s="74"/>
      <c r="AH55" s="19"/>
      <c r="AO55" s="18"/>
      <c r="AP55" s="382"/>
      <c r="AQ55" s="383"/>
      <c r="AR55" s="383"/>
      <c r="AS55" s="383"/>
      <c r="AT55" s="383"/>
      <c r="AU55" s="383"/>
      <c r="AV55" s="383"/>
      <c r="AW55" s="383"/>
      <c r="AX55" s="383"/>
      <c r="AY55" s="383"/>
      <c r="AZ55" s="383"/>
      <c r="BA55" s="383"/>
      <c r="BB55" s="383"/>
      <c r="BC55" s="383"/>
      <c r="BD55" s="383"/>
      <c r="BE55" s="383"/>
      <c r="BF55" s="383"/>
      <c r="BG55" s="383"/>
      <c r="BH55" s="383"/>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U54"/>
  <sheetViews>
    <sheetView showGridLines="0" zoomScale="125" workbookViewId="0">
      <selection activeCell="K28" sqref="K28"/>
    </sheetView>
  </sheetViews>
  <sheetFormatPr defaultRowHeight="12.75" x14ac:dyDescent="0.2"/>
  <cols>
    <col min="1" max="1" width="7" style="82" customWidth="1"/>
    <col min="2" max="2" width="6.7109375" style="82" customWidth="1"/>
    <col min="3" max="10" width="9.7109375" style="82" customWidth="1"/>
    <col min="11" max="11" width="3.140625" style="82" customWidth="1"/>
    <col min="12" max="15" width="8" style="82" customWidth="1"/>
    <col min="16" max="16384" width="9.140625" style="82"/>
  </cols>
  <sheetData>
    <row r="1" spans="1:21" ht="32.25" customHeight="1" thickBot="1" x14ac:dyDescent="0.25">
      <c r="A1" s="540" t="s">
        <v>221</v>
      </c>
      <c r="B1" s="541"/>
      <c r="C1" s="541"/>
      <c r="D1" s="541"/>
      <c r="E1" s="541"/>
      <c r="F1" s="541"/>
      <c r="G1" s="541"/>
      <c r="H1" s="541"/>
      <c r="I1" s="541"/>
      <c r="J1" s="541"/>
    </row>
    <row r="2" spans="1:21" ht="18" customHeight="1" x14ac:dyDescent="0.25">
      <c r="A2" s="469" t="s">
        <v>128</v>
      </c>
      <c r="B2" s="470"/>
      <c r="C2" s="470"/>
      <c r="D2" s="470"/>
      <c r="E2" s="470"/>
      <c r="F2" s="470"/>
      <c r="G2" s="470"/>
      <c r="H2" s="470"/>
      <c r="I2" s="470"/>
      <c r="J2" s="471"/>
      <c r="L2" s="472" t="s">
        <v>129</v>
      </c>
      <c r="M2" s="473"/>
      <c r="N2" s="473"/>
      <c r="O2" s="474"/>
    </row>
    <row r="3" spans="1:21" ht="17.100000000000001" customHeight="1" x14ac:dyDescent="0.25">
      <c r="A3" s="83" t="s">
        <v>130</v>
      </c>
      <c r="B3" s="481"/>
      <c r="C3" s="481"/>
      <c r="D3" s="481"/>
      <c r="E3" s="481"/>
      <c r="F3" s="84" t="s">
        <v>35</v>
      </c>
      <c r="G3" s="481"/>
      <c r="H3" s="481"/>
      <c r="I3" s="481"/>
      <c r="J3" s="482"/>
      <c r="L3" s="475"/>
      <c r="M3" s="476"/>
      <c r="N3" s="476"/>
      <c r="O3" s="477"/>
    </row>
    <row r="4" spans="1:21" ht="17.100000000000001" customHeight="1" x14ac:dyDescent="0.25">
      <c r="A4" s="85" t="s">
        <v>131</v>
      </c>
      <c r="B4" s="481"/>
      <c r="C4" s="481"/>
      <c r="D4" s="481"/>
      <c r="E4" s="86"/>
      <c r="F4" s="84" t="s">
        <v>132</v>
      </c>
      <c r="G4" s="132"/>
      <c r="H4" s="87"/>
      <c r="I4" s="84" t="s">
        <v>133</v>
      </c>
      <c r="J4" s="133"/>
      <c r="L4" s="475"/>
      <c r="M4" s="476"/>
      <c r="N4" s="476"/>
      <c r="O4" s="477"/>
    </row>
    <row r="5" spans="1:21" ht="17.100000000000001" customHeight="1" thickBot="1" x14ac:dyDescent="0.3">
      <c r="A5" s="88" t="s">
        <v>134</v>
      </c>
      <c r="B5" s="89"/>
      <c r="C5" s="483"/>
      <c r="D5" s="483"/>
      <c r="E5" s="483"/>
      <c r="F5" s="483"/>
      <c r="G5" s="483"/>
      <c r="H5" s="483"/>
      <c r="I5" s="90" t="s">
        <v>43</v>
      </c>
      <c r="J5" s="91"/>
      <c r="L5" s="478"/>
      <c r="M5" s="479"/>
      <c r="N5" s="479"/>
      <c r="O5" s="480"/>
    </row>
    <row r="6" spans="1:21" ht="15" customHeight="1" thickTop="1" x14ac:dyDescent="0.2">
      <c r="A6" s="484" t="s">
        <v>135</v>
      </c>
      <c r="B6" s="485"/>
      <c r="C6" s="485"/>
      <c r="D6" s="485"/>
      <c r="E6" s="485"/>
      <c r="F6" s="485"/>
      <c r="G6" s="485"/>
      <c r="H6" s="485"/>
      <c r="I6" s="485"/>
      <c r="J6" s="486"/>
    </row>
    <row r="7" spans="1:21" ht="15.95" customHeight="1" x14ac:dyDescent="0.25">
      <c r="A7" s="487" t="s">
        <v>136</v>
      </c>
      <c r="B7" s="488"/>
      <c r="C7" s="488"/>
      <c r="D7" s="488"/>
      <c r="E7" s="488"/>
      <c r="F7" s="488"/>
      <c r="G7" s="489"/>
      <c r="H7" s="92" t="s">
        <v>137</v>
      </c>
      <c r="I7" s="490" t="s">
        <v>138</v>
      </c>
      <c r="J7" s="491"/>
      <c r="L7" s="93"/>
      <c r="M7" s="94"/>
      <c r="N7" s="94"/>
      <c r="O7" s="94"/>
      <c r="P7" s="94"/>
      <c r="Q7" s="94"/>
      <c r="R7" s="94"/>
      <c r="S7" s="94"/>
      <c r="T7" s="94"/>
      <c r="U7" s="94"/>
    </row>
    <row r="8" spans="1:21" ht="15.95" customHeight="1" x14ac:dyDescent="0.25">
      <c r="A8" s="464" t="s">
        <v>139</v>
      </c>
      <c r="B8" s="465"/>
      <c r="C8" s="465"/>
      <c r="D8" s="465"/>
      <c r="E8" s="465"/>
      <c r="F8" s="465"/>
      <c r="G8" s="466"/>
      <c r="H8" s="95" t="s">
        <v>140</v>
      </c>
      <c r="I8" s="467" t="s">
        <v>141</v>
      </c>
      <c r="J8" s="468"/>
      <c r="L8" s="93"/>
      <c r="M8" s="94"/>
      <c r="N8" s="94"/>
      <c r="O8" s="94"/>
      <c r="P8" s="94"/>
      <c r="Q8" s="94"/>
      <c r="R8" s="94"/>
      <c r="S8" s="94"/>
      <c r="T8" s="94"/>
      <c r="U8" s="94"/>
    </row>
    <row r="9" spans="1:21" ht="15.95" customHeight="1" x14ac:dyDescent="0.3">
      <c r="A9" s="464" t="s">
        <v>142</v>
      </c>
      <c r="B9" s="465"/>
      <c r="C9" s="465"/>
      <c r="D9" s="465"/>
      <c r="E9" s="465"/>
      <c r="F9" s="465"/>
      <c r="G9" s="466"/>
      <c r="H9" s="95" t="s">
        <v>140</v>
      </c>
      <c r="I9" s="467" t="s">
        <v>141</v>
      </c>
      <c r="J9" s="468"/>
      <c r="L9" s="93"/>
      <c r="M9" s="94"/>
      <c r="N9" s="94"/>
      <c r="O9" s="94"/>
      <c r="P9" s="94"/>
      <c r="Q9" s="94"/>
      <c r="R9" s="94"/>
      <c r="S9" s="94"/>
      <c r="T9" s="94"/>
      <c r="U9" s="94"/>
    </row>
    <row r="10" spans="1:21" ht="15.95" customHeight="1" x14ac:dyDescent="0.3">
      <c r="A10" s="464" t="s">
        <v>143</v>
      </c>
      <c r="B10" s="465"/>
      <c r="C10" s="465"/>
      <c r="D10" s="465"/>
      <c r="E10" s="465"/>
      <c r="F10" s="465"/>
      <c r="G10" s="466"/>
      <c r="H10" s="95" t="s">
        <v>140</v>
      </c>
      <c r="I10" s="467" t="s">
        <v>141</v>
      </c>
      <c r="J10" s="468"/>
      <c r="L10" s="93"/>
      <c r="M10" s="94"/>
      <c r="N10" s="94"/>
      <c r="O10" s="94"/>
      <c r="P10" s="94"/>
      <c r="Q10" s="94"/>
      <c r="R10" s="94"/>
      <c r="S10" s="94"/>
      <c r="T10" s="94"/>
      <c r="U10" s="94"/>
    </row>
    <row r="11" spans="1:21" ht="15.95" customHeight="1" x14ac:dyDescent="0.3">
      <c r="A11" s="464" t="s">
        <v>144</v>
      </c>
      <c r="B11" s="465"/>
      <c r="C11" s="465"/>
      <c r="D11" s="465"/>
      <c r="E11" s="465"/>
      <c r="F11" s="465"/>
      <c r="G11" s="466"/>
      <c r="H11" s="95" t="s">
        <v>145</v>
      </c>
      <c r="I11" s="467" t="s">
        <v>146</v>
      </c>
      <c r="J11" s="468"/>
      <c r="L11" s="93"/>
      <c r="M11" s="94"/>
      <c r="N11" s="94"/>
      <c r="O11" s="94"/>
      <c r="P11" s="94"/>
      <c r="Q11" s="94"/>
      <c r="R11" s="94"/>
      <c r="S11" s="94"/>
      <c r="T11" s="94"/>
      <c r="U11" s="94"/>
    </row>
    <row r="12" spans="1:21" ht="15.95" customHeight="1" x14ac:dyDescent="0.25">
      <c r="A12" s="464" t="s">
        <v>147</v>
      </c>
      <c r="B12" s="465"/>
      <c r="C12" s="465"/>
      <c r="D12" s="465"/>
      <c r="E12" s="465"/>
      <c r="F12" s="465"/>
      <c r="G12" s="466"/>
      <c r="H12" s="95" t="s">
        <v>145</v>
      </c>
      <c r="I12" s="467" t="s">
        <v>146</v>
      </c>
      <c r="J12" s="468"/>
      <c r="L12" s="93"/>
      <c r="M12" s="94"/>
      <c r="N12" s="94"/>
      <c r="O12" s="94"/>
      <c r="P12" s="94"/>
      <c r="Q12" s="94"/>
      <c r="R12" s="94"/>
      <c r="S12" s="94"/>
      <c r="T12" s="94"/>
      <c r="U12" s="94"/>
    </row>
    <row r="13" spans="1:21" ht="15.95" customHeight="1" thickBot="1" x14ac:dyDescent="0.3">
      <c r="A13" s="492" t="s">
        <v>148</v>
      </c>
      <c r="B13" s="493"/>
      <c r="C13" s="493"/>
      <c r="D13" s="493"/>
      <c r="E13" s="493"/>
      <c r="F13" s="493"/>
      <c r="G13" s="494"/>
      <c r="H13" s="96" t="s">
        <v>149</v>
      </c>
      <c r="I13" s="495" t="s">
        <v>150</v>
      </c>
      <c r="J13" s="496"/>
      <c r="L13" s="93"/>
      <c r="M13" s="94"/>
      <c r="N13" s="94"/>
      <c r="O13" s="94"/>
      <c r="P13" s="94"/>
      <c r="Q13" s="94"/>
      <c r="R13" s="94"/>
      <c r="S13" s="94"/>
      <c r="T13" s="94"/>
      <c r="U13" s="94"/>
    </row>
    <row r="14" spans="1:21" ht="12.75" customHeight="1" thickTop="1" x14ac:dyDescent="0.2">
      <c r="A14" s="497" t="s">
        <v>151</v>
      </c>
      <c r="B14" s="500">
        <v>-1</v>
      </c>
      <c r="C14" s="503" t="s">
        <v>152</v>
      </c>
      <c r="D14" s="504"/>
      <c r="E14" s="504"/>
      <c r="F14" s="504"/>
      <c r="G14" s="504"/>
      <c r="H14" s="505" t="s">
        <v>153</v>
      </c>
      <c r="I14" s="505"/>
      <c r="J14" s="506"/>
    </row>
    <row r="15" spans="1:21" ht="12.75" customHeight="1" x14ac:dyDescent="0.2">
      <c r="A15" s="498"/>
      <c r="B15" s="501"/>
      <c r="C15" s="507" t="s">
        <v>154</v>
      </c>
      <c r="D15" s="508"/>
      <c r="E15" s="508"/>
      <c r="F15" s="508"/>
      <c r="G15" s="508"/>
      <c r="H15" s="508"/>
      <c r="I15" s="509" t="s">
        <v>155</v>
      </c>
      <c r="J15" s="510"/>
    </row>
    <row r="16" spans="1:21" ht="13.5" customHeight="1" thickBot="1" x14ac:dyDescent="0.25">
      <c r="A16" s="499"/>
      <c r="B16" s="502"/>
      <c r="C16" s="511" t="s">
        <v>156</v>
      </c>
      <c r="D16" s="512"/>
      <c r="E16" s="512"/>
      <c r="F16" s="512"/>
      <c r="G16" s="512"/>
      <c r="H16" s="512"/>
      <c r="I16" s="513" t="s">
        <v>157</v>
      </c>
      <c r="J16" s="514"/>
    </row>
    <row r="17" spans="1:10" ht="13.5" customHeight="1" thickTop="1" x14ac:dyDescent="0.2">
      <c r="A17" s="522" t="s">
        <v>158</v>
      </c>
      <c r="B17" s="500">
        <v>-2</v>
      </c>
      <c r="C17" s="515" t="s">
        <v>159</v>
      </c>
      <c r="D17" s="515" t="s">
        <v>160</v>
      </c>
      <c r="E17" s="519" t="s">
        <v>161</v>
      </c>
      <c r="F17" s="515" t="s">
        <v>162</v>
      </c>
      <c r="G17" s="97"/>
      <c r="H17" s="97"/>
      <c r="I17" s="97"/>
      <c r="J17" s="98"/>
    </row>
    <row r="18" spans="1:10" ht="12.75" customHeight="1" x14ac:dyDescent="0.2">
      <c r="A18" s="523"/>
      <c r="B18" s="501"/>
      <c r="C18" s="516"/>
      <c r="D18" s="516"/>
      <c r="E18" s="520"/>
      <c r="F18" s="516"/>
      <c r="G18" s="97"/>
      <c r="H18" s="97"/>
      <c r="I18" s="97"/>
      <c r="J18" s="98"/>
    </row>
    <row r="19" spans="1:10" ht="13.5" customHeight="1" thickBot="1" x14ac:dyDescent="0.25">
      <c r="A19" s="523"/>
      <c r="B19" s="501"/>
      <c r="C19" s="518"/>
      <c r="D19" s="518"/>
      <c r="E19" s="521"/>
      <c r="F19" s="517"/>
      <c r="G19" s="97"/>
      <c r="H19" s="97"/>
      <c r="I19" s="97"/>
      <c r="J19" s="98"/>
    </row>
    <row r="20" spans="1:10" ht="17.100000000000001" customHeight="1" thickTop="1" thickBot="1" x14ac:dyDescent="0.25">
      <c r="A20" s="523"/>
      <c r="B20" s="502"/>
      <c r="C20" s="134"/>
      <c r="D20" s="134"/>
      <c r="E20" s="137" t="str">
        <f>IF(D20=0,"",C20/D20)</f>
        <v/>
      </c>
      <c r="F20" s="138" t="str">
        <f>IF(D20=0,"",IF($E$20&lt;=1.5,"Extreme",IF($E$20&lt;=1.8,"Very High",IF($E$20&lt;=2,"High",IF($E$20&lt;=2.2,"Moderate",IF($E$20&lt;=3,"Low",IF($E$20&gt;3,"Very Low")))))))</f>
        <v/>
      </c>
      <c r="G20" s="97"/>
      <c r="H20" s="97"/>
      <c r="I20" s="97"/>
      <c r="J20" s="98"/>
    </row>
    <row r="21" spans="1:10" ht="14.25" customHeight="1" thickTop="1" thickBot="1" x14ac:dyDescent="0.25">
      <c r="A21" s="523"/>
      <c r="B21" s="500">
        <v>-3</v>
      </c>
      <c r="C21" s="515" t="s">
        <v>163</v>
      </c>
      <c r="D21" s="515" t="s">
        <v>164</v>
      </c>
      <c r="E21" s="519" t="s">
        <v>165</v>
      </c>
      <c r="F21" s="515" t="s">
        <v>162</v>
      </c>
      <c r="G21" s="97"/>
      <c r="H21" s="99" t="s">
        <v>166</v>
      </c>
      <c r="I21" s="136"/>
      <c r="J21" s="98"/>
    </row>
    <row r="22" spans="1:10" ht="12.75" customHeight="1" x14ac:dyDescent="0.2">
      <c r="A22" s="523"/>
      <c r="B22" s="501"/>
      <c r="C22" s="516"/>
      <c r="D22" s="516"/>
      <c r="E22" s="520"/>
      <c r="F22" s="516"/>
      <c r="G22" s="97"/>
      <c r="H22" s="525" t="s">
        <v>167</v>
      </c>
      <c r="I22" s="526"/>
      <c r="J22" s="98"/>
    </row>
    <row r="23" spans="1:10" ht="13.5" customHeight="1" thickBot="1" x14ac:dyDescent="0.25">
      <c r="A23" s="523"/>
      <c r="B23" s="501"/>
      <c r="C23" s="518"/>
      <c r="D23" s="518"/>
      <c r="E23" s="521"/>
      <c r="F23" s="517"/>
      <c r="G23" s="97"/>
      <c r="H23" s="527" t="s">
        <v>168</v>
      </c>
      <c r="I23" s="528"/>
      <c r="J23" s="98"/>
    </row>
    <row r="24" spans="1:10" ht="17.100000000000001" customHeight="1" thickTop="1" thickBot="1" x14ac:dyDescent="0.3">
      <c r="A24" s="523"/>
      <c r="B24" s="502"/>
      <c r="C24" s="135"/>
      <c r="D24" s="135"/>
      <c r="E24" s="139" t="str">
        <f>IF(D24=0,"",C24/D24)</f>
        <v/>
      </c>
      <c r="F24" s="140" t="str">
        <f>IF(D24=0,"",IF($E$24&lt;=1.5,"Extreme",IF($E$24&lt;=1.8,"Very High",IF($E$24&lt;=2,"High",IF($E$24&lt;=2.2,"Moderate",IF($E$24&lt;=3,"Low",IF($E$24&gt;3,"Very Low")))))))</f>
        <v/>
      </c>
      <c r="G24" s="97"/>
      <c r="H24" s="529"/>
      <c r="I24" s="530"/>
      <c r="J24" s="98"/>
    </row>
    <row r="25" spans="1:10" ht="13.5" customHeight="1" thickTop="1" x14ac:dyDescent="0.2">
      <c r="A25" s="523"/>
      <c r="B25" s="500">
        <v>-4</v>
      </c>
      <c r="C25" s="515" t="s">
        <v>163</v>
      </c>
      <c r="D25" s="515" t="s">
        <v>169</v>
      </c>
      <c r="E25" s="519" t="s">
        <v>170</v>
      </c>
      <c r="F25" s="515" t="s">
        <v>162</v>
      </c>
      <c r="G25" s="97"/>
      <c r="H25" s="100"/>
      <c r="I25" s="100"/>
      <c r="J25" s="98"/>
    </row>
    <row r="26" spans="1:10" ht="12.75" customHeight="1" x14ac:dyDescent="0.2">
      <c r="A26" s="523"/>
      <c r="B26" s="501"/>
      <c r="C26" s="516"/>
      <c r="D26" s="516"/>
      <c r="E26" s="520"/>
      <c r="F26" s="516"/>
      <c r="G26" s="97"/>
      <c r="H26" s="97"/>
      <c r="I26" s="97"/>
      <c r="J26" s="98"/>
    </row>
    <row r="27" spans="1:10" ht="13.5" customHeight="1" thickBot="1" x14ac:dyDescent="0.25">
      <c r="A27" s="523"/>
      <c r="B27" s="501"/>
      <c r="C27" s="518"/>
      <c r="D27" s="518"/>
      <c r="E27" s="521"/>
      <c r="F27" s="517"/>
      <c r="G27" s="97"/>
      <c r="H27" s="97"/>
      <c r="I27" s="97"/>
      <c r="J27" s="98"/>
    </row>
    <row r="28" spans="1:10" ht="17.100000000000001" customHeight="1" thickTop="1" thickBot="1" x14ac:dyDescent="0.25">
      <c r="A28" s="524"/>
      <c r="B28" s="502"/>
      <c r="C28" s="134"/>
      <c r="D28" s="134"/>
      <c r="E28" s="139" t="str">
        <f>IF(D28=0,"",C28/D28)</f>
        <v/>
      </c>
      <c r="F28" s="140" t="str">
        <f>IF(D28=0,"",IF(E28&gt;1.2,"Extreme",IF(E28&gt;=1.01,"Very High",IF(E28&gt;=0.81,"High",IF(E28&gt;=0.61,"Moderate",IF(E28&gt;=0.41,"Low",IF(E28&lt;0.4,"Very Low")))))))</f>
        <v/>
      </c>
      <c r="G28" s="97"/>
      <c r="H28" s="97"/>
      <c r="I28" s="97"/>
      <c r="J28" s="98"/>
    </row>
    <row r="29" spans="1:10" ht="13.5" customHeight="1" thickTop="1" x14ac:dyDescent="0.2">
      <c r="A29" s="522" t="s">
        <v>171</v>
      </c>
      <c r="B29" s="500">
        <v>-5</v>
      </c>
      <c r="C29" s="515" t="s">
        <v>172</v>
      </c>
      <c r="D29" s="515" t="s">
        <v>173</v>
      </c>
      <c r="E29" s="519" t="s">
        <v>174</v>
      </c>
      <c r="F29" s="515" t="s">
        <v>162</v>
      </c>
      <c r="G29" s="97"/>
      <c r="H29" s="97"/>
      <c r="I29" s="97"/>
      <c r="J29" s="98"/>
    </row>
    <row r="30" spans="1:10" ht="12.75" customHeight="1" x14ac:dyDescent="0.2">
      <c r="A30" s="523"/>
      <c r="B30" s="501"/>
      <c r="C30" s="516"/>
      <c r="D30" s="516"/>
      <c r="E30" s="520"/>
      <c r="F30" s="516"/>
      <c r="G30" s="97"/>
      <c r="H30" s="97"/>
      <c r="I30" s="97"/>
      <c r="J30" s="98"/>
    </row>
    <row r="31" spans="1:10" ht="13.5" customHeight="1" thickBot="1" x14ac:dyDescent="0.25">
      <c r="A31" s="523"/>
      <c r="B31" s="501"/>
      <c r="C31" s="518"/>
      <c r="D31" s="518"/>
      <c r="E31" s="521"/>
      <c r="F31" s="517"/>
      <c r="G31" s="97"/>
      <c r="H31" s="97"/>
      <c r="I31" s="97"/>
      <c r="J31" s="98"/>
    </row>
    <row r="32" spans="1:10" ht="17.100000000000001" customHeight="1" thickTop="1" thickBot="1" x14ac:dyDescent="0.25">
      <c r="A32" s="523"/>
      <c r="B32" s="502"/>
      <c r="C32" s="134"/>
      <c r="D32" s="134"/>
      <c r="E32" s="137" t="str">
        <f>IF(D32=0,"",C32/D32)</f>
        <v/>
      </c>
      <c r="F32" s="140" t="str">
        <f>IF(D32=0,"",IF(E32&gt;3,"Extreme",IF(E32&gt;=2.51,"Very High",IF(E32&gt;=1.81,"High",IF(E32&gt;=1.51,"Moderate",IF(E32&gt;=1,"Low",IF(E32&lt;1,"Very Low")))))))</f>
        <v/>
      </c>
      <c r="G32" s="97"/>
      <c r="H32" s="97"/>
      <c r="I32" s="97"/>
      <c r="J32" s="98"/>
    </row>
    <row r="33" spans="1:10" ht="3.95" customHeight="1" thickTop="1" x14ac:dyDescent="0.2">
      <c r="A33" s="523"/>
      <c r="B33" s="500">
        <v>-6</v>
      </c>
      <c r="C33" s="515" t="s">
        <v>172</v>
      </c>
      <c r="D33" s="515" t="s">
        <v>175</v>
      </c>
      <c r="E33" s="515" t="s">
        <v>176</v>
      </c>
      <c r="F33" s="515" t="s">
        <v>173</v>
      </c>
      <c r="G33" s="531" t="s">
        <v>164</v>
      </c>
      <c r="H33" s="531" t="s">
        <v>177</v>
      </c>
      <c r="I33" s="531" t="s">
        <v>178</v>
      </c>
      <c r="J33" s="531" t="s">
        <v>179</v>
      </c>
    </row>
    <row r="34" spans="1:10" ht="15.95" customHeight="1" x14ac:dyDescent="0.2">
      <c r="A34" s="523"/>
      <c r="B34" s="501"/>
      <c r="C34" s="516"/>
      <c r="D34" s="516"/>
      <c r="E34" s="516"/>
      <c r="F34" s="516"/>
      <c r="G34" s="516"/>
      <c r="H34" s="516"/>
      <c r="I34" s="516"/>
      <c r="J34" s="516"/>
    </row>
    <row r="35" spans="1:10" ht="15.95" customHeight="1" x14ac:dyDescent="0.2">
      <c r="A35" s="523"/>
      <c r="B35" s="501"/>
      <c r="C35" s="516"/>
      <c r="D35" s="516"/>
      <c r="E35" s="516"/>
      <c r="F35" s="516"/>
      <c r="G35" s="516"/>
      <c r="H35" s="516"/>
      <c r="I35" s="516"/>
      <c r="J35" s="516"/>
    </row>
    <row r="36" spans="1:10" ht="15.95" customHeight="1" thickBot="1" x14ac:dyDescent="0.25">
      <c r="A36" s="523"/>
      <c r="B36" s="501"/>
      <c r="C36" s="518"/>
      <c r="D36" s="518"/>
      <c r="E36" s="518"/>
      <c r="F36" s="518"/>
      <c r="G36" s="518"/>
      <c r="H36" s="518"/>
      <c r="I36" s="518"/>
      <c r="J36" s="517"/>
    </row>
    <row r="37" spans="1:10" ht="17.100000000000001" customHeight="1" thickTop="1" thickBot="1" x14ac:dyDescent="0.25">
      <c r="A37" s="524"/>
      <c r="B37" s="502"/>
      <c r="C37" s="134"/>
      <c r="D37" s="134"/>
      <c r="E37" s="134"/>
      <c r="F37" s="134"/>
      <c r="G37" s="134"/>
      <c r="H37" s="134"/>
      <c r="I37" s="137" t="str">
        <f>IF(H37=0,"",E37/H37)</f>
        <v/>
      </c>
      <c r="J37" s="140" t="str">
        <f>IF(H37=0,"",IF(I37&gt;1.6,"Extreme",IF(I37&gt;=1.2,"Very High",IF(I37&gt;=1.15,"High",IF(I37&gt;=1.06,"Moderate",IF(I37&gt;=0.8,"Low",IF(I37&lt;0.8,"Very Low")))))))</f>
        <v/>
      </c>
    </row>
    <row r="38" spans="1:10" ht="13.5" customHeight="1" thickTop="1" x14ac:dyDescent="0.2">
      <c r="A38" s="522" t="s">
        <v>180</v>
      </c>
      <c r="B38" s="500">
        <v>-7</v>
      </c>
      <c r="C38" s="532" t="s">
        <v>181</v>
      </c>
      <c r="D38" s="533"/>
      <c r="E38" s="515" t="s">
        <v>162</v>
      </c>
      <c r="F38" s="101"/>
      <c r="G38" s="97"/>
      <c r="H38" s="97"/>
      <c r="I38" s="97"/>
      <c r="J38" s="98"/>
    </row>
    <row r="39" spans="1:10" ht="12.75" customHeight="1" x14ac:dyDescent="0.2">
      <c r="A39" s="523"/>
      <c r="B39" s="501"/>
      <c r="C39" s="534"/>
      <c r="D39" s="535"/>
      <c r="E39" s="516"/>
      <c r="F39" s="101"/>
      <c r="G39" s="97"/>
      <c r="H39" s="97"/>
      <c r="I39" s="97"/>
      <c r="J39" s="98"/>
    </row>
    <row r="40" spans="1:10" ht="13.5" customHeight="1" thickBot="1" x14ac:dyDescent="0.25">
      <c r="A40" s="523"/>
      <c r="B40" s="501"/>
      <c r="C40" s="536"/>
      <c r="D40" s="537"/>
      <c r="E40" s="517"/>
      <c r="F40" s="101"/>
      <c r="G40" s="97"/>
      <c r="H40" s="97"/>
      <c r="I40" s="97"/>
      <c r="J40" s="98"/>
    </row>
    <row r="41" spans="1:10" ht="17.100000000000001" customHeight="1" thickTop="1" thickBot="1" x14ac:dyDescent="0.25">
      <c r="A41" s="524"/>
      <c r="B41" s="502"/>
      <c r="C41" s="538"/>
      <c r="D41" s="539"/>
      <c r="E41" s="140" t="str">
        <f>IF(C41=0,"",IF(C41&gt;2.4,"Extreme",IF(C41&gt;=2.01,"Very High",IF(C41&gt;=1.61,"High",IF(C41&gt;=1.01,"Moderate",IF(C41&gt;=0.5,"Low",IF(C41&lt;0.5,"Very Low")))))))</f>
        <v/>
      </c>
      <c r="F41" s="102"/>
      <c r="G41" s="97"/>
      <c r="H41" s="97"/>
      <c r="I41" s="97"/>
      <c r="J41" s="98"/>
    </row>
    <row r="42" spans="1:10" ht="6.75" customHeight="1" thickTop="1" thickBot="1" x14ac:dyDescent="0.25">
      <c r="A42" s="103"/>
      <c r="B42" s="104"/>
      <c r="C42" s="105"/>
      <c r="D42" s="105"/>
      <c r="E42" s="105"/>
      <c r="F42" s="106"/>
      <c r="G42" s="97"/>
      <c r="H42" s="97"/>
      <c r="I42" s="97"/>
      <c r="J42" s="98"/>
    </row>
    <row r="43" spans="1:10" ht="15.75" thickTop="1" x14ac:dyDescent="0.25">
      <c r="A43" s="553" t="s">
        <v>182</v>
      </c>
      <c r="B43" s="554"/>
      <c r="C43" s="554"/>
      <c r="D43" s="554"/>
      <c r="E43" s="554"/>
      <c r="F43" s="554"/>
      <c r="G43" s="554"/>
      <c r="H43" s="554"/>
      <c r="I43" s="554"/>
      <c r="J43" s="555"/>
    </row>
    <row r="44" spans="1:10" ht="12.75" customHeight="1" x14ac:dyDescent="0.2">
      <c r="A44" s="556" t="s">
        <v>183</v>
      </c>
      <c r="B44" s="557"/>
      <c r="C44" s="558"/>
      <c r="D44" s="562" t="s">
        <v>184</v>
      </c>
      <c r="E44" s="563"/>
      <c r="F44" s="563"/>
      <c r="G44" s="563"/>
      <c r="H44" s="563"/>
      <c r="I44" s="563"/>
      <c r="J44" s="564"/>
    </row>
    <row r="45" spans="1:10" x14ac:dyDescent="0.2">
      <c r="A45" s="559"/>
      <c r="B45" s="560"/>
      <c r="C45" s="561"/>
      <c r="D45" s="107">
        <v>-1</v>
      </c>
      <c r="E45" s="108">
        <v>-2</v>
      </c>
      <c r="F45" s="108">
        <v>-3</v>
      </c>
      <c r="G45" s="108">
        <v>-4</v>
      </c>
      <c r="H45" s="108">
        <v>-5</v>
      </c>
      <c r="I45" s="108">
        <v>-6</v>
      </c>
      <c r="J45" s="108">
        <v>-7</v>
      </c>
    </row>
    <row r="46" spans="1:10" ht="15" customHeight="1" x14ac:dyDescent="0.2">
      <c r="A46" s="565" t="s">
        <v>37</v>
      </c>
      <c r="B46" s="566"/>
      <c r="C46" s="567"/>
      <c r="D46" s="109" t="s">
        <v>185</v>
      </c>
      <c r="E46" s="110" t="s">
        <v>186</v>
      </c>
      <c r="F46" s="110" t="s">
        <v>187</v>
      </c>
      <c r="G46" s="110" t="s">
        <v>188</v>
      </c>
      <c r="H46" s="110" t="s">
        <v>189</v>
      </c>
      <c r="I46" s="110" t="s">
        <v>190</v>
      </c>
      <c r="J46" s="111" t="s">
        <v>191</v>
      </c>
    </row>
    <row r="47" spans="1:10" ht="15" customHeight="1" x14ac:dyDescent="0.2">
      <c r="A47" s="542" t="s">
        <v>38</v>
      </c>
      <c r="B47" s="543"/>
      <c r="C47" s="544"/>
      <c r="D47" s="112" t="s">
        <v>185</v>
      </c>
      <c r="E47" s="113" t="s">
        <v>192</v>
      </c>
      <c r="F47" s="113" t="s">
        <v>193</v>
      </c>
      <c r="G47" s="113" t="s">
        <v>194</v>
      </c>
      <c r="H47" s="113" t="s">
        <v>195</v>
      </c>
      <c r="I47" s="113" t="s">
        <v>196</v>
      </c>
      <c r="J47" s="114" t="s">
        <v>197</v>
      </c>
    </row>
    <row r="48" spans="1:10" ht="15" customHeight="1" x14ac:dyDescent="0.2">
      <c r="A48" s="542" t="s">
        <v>39</v>
      </c>
      <c r="B48" s="543"/>
      <c r="C48" s="544"/>
      <c r="D48" s="112" t="s">
        <v>185</v>
      </c>
      <c r="E48" s="113" t="s">
        <v>198</v>
      </c>
      <c r="F48" s="113" t="s">
        <v>194</v>
      </c>
      <c r="G48" s="113" t="s">
        <v>199</v>
      </c>
      <c r="H48" s="113" t="s">
        <v>200</v>
      </c>
      <c r="I48" s="113" t="s">
        <v>201</v>
      </c>
      <c r="J48" s="114" t="s">
        <v>202</v>
      </c>
    </row>
    <row r="49" spans="1:10" ht="15" customHeight="1" x14ac:dyDescent="0.2">
      <c r="A49" s="542" t="s">
        <v>40</v>
      </c>
      <c r="B49" s="543"/>
      <c r="C49" s="544"/>
      <c r="D49" s="115" t="s">
        <v>203</v>
      </c>
      <c r="E49" s="113" t="s">
        <v>204</v>
      </c>
      <c r="F49" s="113" t="s">
        <v>199</v>
      </c>
      <c r="G49" s="113" t="s">
        <v>205</v>
      </c>
      <c r="H49" s="113" t="s">
        <v>206</v>
      </c>
      <c r="I49" s="113" t="s">
        <v>207</v>
      </c>
      <c r="J49" s="114" t="s">
        <v>208</v>
      </c>
    </row>
    <row r="50" spans="1:10" ht="15" customHeight="1" x14ac:dyDescent="0.2">
      <c r="A50" s="542" t="s">
        <v>41</v>
      </c>
      <c r="B50" s="543"/>
      <c r="C50" s="544"/>
      <c r="D50" s="116">
        <v>-1</v>
      </c>
      <c r="E50" s="113" t="s">
        <v>209</v>
      </c>
      <c r="F50" s="113" t="s">
        <v>205</v>
      </c>
      <c r="G50" s="113" t="s">
        <v>210</v>
      </c>
      <c r="H50" s="113" t="s">
        <v>211</v>
      </c>
      <c r="I50" s="113" t="s">
        <v>212</v>
      </c>
      <c r="J50" s="114" t="s">
        <v>213</v>
      </c>
    </row>
    <row r="51" spans="1:10" ht="15" customHeight="1" x14ac:dyDescent="0.2">
      <c r="A51" s="545" t="s">
        <v>42</v>
      </c>
      <c r="B51" s="546"/>
      <c r="C51" s="547"/>
      <c r="D51" s="117" t="s">
        <v>214</v>
      </c>
      <c r="E51" s="118" t="s">
        <v>215</v>
      </c>
      <c r="F51" s="118" t="s">
        <v>216</v>
      </c>
      <c r="G51" s="118" t="s">
        <v>217</v>
      </c>
      <c r="H51" s="118" t="s">
        <v>186</v>
      </c>
      <c r="I51" s="118" t="s">
        <v>218</v>
      </c>
      <c r="J51" s="119" t="s">
        <v>219</v>
      </c>
    </row>
    <row r="52" spans="1:10" ht="24.75" customHeight="1" thickBot="1" x14ac:dyDescent="0.25">
      <c r="A52" s="120"/>
      <c r="B52" s="120"/>
      <c r="C52" s="120"/>
      <c r="D52" s="548" t="s">
        <v>220</v>
      </c>
      <c r="E52" s="549"/>
      <c r="F52" s="549"/>
      <c r="G52" s="549"/>
      <c r="H52" s="550"/>
      <c r="I52" s="551" t="str">
        <f>IF(ISNUMBER(C20),F20,IF(ISNUMBER(C24),F24,IF(ISNUMBER(I21),H24,IF(ISNUMBER(C28),F28,IF(ISNUMBER(C32),F32,IF(ISNUMBER(C37),J37,IF(ISNUMBER(C41),E41," ")))))))</f>
        <v xml:space="preserve"> </v>
      </c>
      <c r="J52" s="552"/>
    </row>
    <row r="53" spans="1:10" x14ac:dyDescent="0.2">
      <c r="A53" s="121"/>
      <c r="B53" s="121"/>
      <c r="C53" s="121"/>
      <c r="D53" s="121"/>
      <c r="E53" s="121"/>
      <c r="F53" s="121"/>
      <c r="G53" s="121"/>
      <c r="H53" s="121"/>
      <c r="I53" s="121"/>
      <c r="J53" s="121"/>
    </row>
    <row r="54" spans="1:10" x14ac:dyDescent="0.2">
      <c r="A54" s="121"/>
      <c r="B54" s="121"/>
      <c r="C54" s="121"/>
      <c r="D54" s="121"/>
      <c r="E54" s="121"/>
      <c r="F54" s="121"/>
      <c r="G54" s="121"/>
      <c r="H54" s="121"/>
      <c r="I54" s="121"/>
      <c r="J54" s="121"/>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55"/>
  <sheetViews>
    <sheetView workbookViewId="0">
      <selection sqref="A1:BH1"/>
    </sheetView>
  </sheetViews>
  <sheetFormatPr defaultColWidth="2.7109375" defaultRowHeight="12.75" customHeight="1" x14ac:dyDescent="0.25"/>
  <cols>
    <col min="1" max="5" width="2.7109375" style="18" customWidth="1"/>
    <col min="6" max="11" width="2.7109375" style="19" customWidth="1"/>
    <col min="12" max="28" width="2.7109375" style="18" customWidth="1"/>
    <col min="29" max="30" width="2.7109375" style="19" customWidth="1"/>
    <col min="31" max="33" width="2.7109375" style="18" customWidth="1"/>
    <col min="34" max="34" width="2.85546875" style="18" customWidth="1"/>
    <col min="35" max="40" width="2.7109375" style="18" customWidth="1"/>
    <col min="41" max="41" width="3.140625" style="19" customWidth="1"/>
    <col min="42" max="42" width="3.28515625" style="19" customWidth="1"/>
    <col min="43" max="44" width="2.7109375" style="19" customWidth="1"/>
    <col min="45" max="61" width="2.7109375" style="18" customWidth="1"/>
    <col min="62" max="62" width="2.7109375" style="20" customWidth="1"/>
    <col min="63" max="256" width="2.7109375" style="18"/>
    <col min="257" max="289" width="2.7109375" style="18" customWidth="1"/>
    <col min="290" max="290" width="2.85546875" style="18" customWidth="1"/>
    <col min="291" max="296" width="2.7109375" style="18" customWidth="1"/>
    <col min="297" max="297" width="3.140625" style="18" customWidth="1"/>
    <col min="298" max="298" width="3.28515625" style="18" customWidth="1"/>
    <col min="299" max="318" width="2.7109375" style="18" customWidth="1"/>
    <col min="319" max="512" width="2.7109375" style="18"/>
    <col min="513" max="545" width="2.7109375" style="18" customWidth="1"/>
    <col min="546" max="546" width="2.85546875" style="18" customWidth="1"/>
    <col min="547" max="552" width="2.7109375" style="18" customWidth="1"/>
    <col min="553" max="553" width="3.140625" style="18" customWidth="1"/>
    <col min="554" max="554" width="3.28515625" style="18" customWidth="1"/>
    <col min="555" max="574" width="2.7109375" style="18" customWidth="1"/>
    <col min="575" max="768" width="2.7109375" style="18"/>
    <col min="769" max="801" width="2.7109375" style="18" customWidth="1"/>
    <col min="802" max="802" width="2.85546875" style="18" customWidth="1"/>
    <col min="803" max="808" width="2.7109375" style="18" customWidth="1"/>
    <col min="809" max="809" width="3.140625" style="18" customWidth="1"/>
    <col min="810" max="810" width="3.28515625" style="18" customWidth="1"/>
    <col min="811" max="830" width="2.7109375" style="18" customWidth="1"/>
    <col min="831" max="1024" width="2.7109375" style="18"/>
    <col min="1025" max="1057" width="2.7109375" style="18" customWidth="1"/>
    <col min="1058" max="1058" width="2.85546875" style="18" customWidth="1"/>
    <col min="1059" max="1064" width="2.7109375" style="18" customWidth="1"/>
    <col min="1065" max="1065" width="3.140625" style="18" customWidth="1"/>
    <col min="1066" max="1066" width="3.28515625" style="18" customWidth="1"/>
    <col min="1067" max="1086" width="2.7109375" style="18" customWidth="1"/>
    <col min="1087" max="1280" width="2.7109375" style="18"/>
    <col min="1281" max="1313" width="2.7109375" style="18" customWidth="1"/>
    <col min="1314" max="1314" width="2.85546875" style="18" customWidth="1"/>
    <col min="1315" max="1320" width="2.7109375" style="18" customWidth="1"/>
    <col min="1321" max="1321" width="3.140625" style="18" customWidth="1"/>
    <col min="1322" max="1322" width="3.28515625" style="18" customWidth="1"/>
    <col min="1323" max="1342" width="2.7109375" style="18" customWidth="1"/>
    <col min="1343" max="1536" width="2.7109375" style="18"/>
    <col min="1537" max="1569" width="2.7109375" style="18" customWidth="1"/>
    <col min="1570" max="1570" width="2.85546875" style="18" customWidth="1"/>
    <col min="1571" max="1576" width="2.7109375" style="18" customWidth="1"/>
    <col min="1577" max="1577" width="3.140625" style="18" customWidth="1"/>
    <col min="1578" max="1578" width="3.28515625" style="18" customWidth="1"/>
    <col min="1579" max="1598" width="2.7109375" style="18" customWidth="1"/>
    <col min="1599" max="1792" width="2.7109375" style="18"/>
    <col min="1793" max="1825" width="2.7109375" style="18" customWidth="1"/>
    <col min="1826" max="1826" width="2.85546875" style="18" customWidth="1"/>
    <col min="1827" max="1832" width="2.7109375" style="18" customWidth="1"/>
    <col min="1833" max="1833" width="3.140625" style="18" customWidth="1"/>
    <col min="1834" max="1834" width="3.28515625" style="18" customWidth="1"/>
    <col min="1835" max="1854" width="2.7109375" style="18" customWidth="1"/>
    <col min="1855" max="2048" width="2.7109375" style="18"/>
    <col min="2049" max="2081" width="2.7109375" style="18" customWidth="1"/>
    <col min="2082" max="2082" width="2.85546875" style="18" customWidth="1"/>
    <col min="2083" max="2088" width="2.7109375" style="18" customWidth="1"/>
    <col min="2089" max="2089" width="3.140625" style="18" customWidth="1"/>
    <col min="2090" max="2090" width="3.28515625" style="18" customWidth="1"/>
    <col min="2091" max="2110" width="2.7109375" style="18" customWidth="1"/>
    <col min="2111" max="2304" width="2.7109375" style="18"/>
    <col min="2305" max="2337" width="2.7109375" style="18" customWidth="1"/>
    <col min="2338" max="2338" width="2.85546875" style="18" customWidth="1"/>
    <col min="2339" max="2344" width="2.7109375" style="18" customWidth="1"/>
    <col min="2345" max="2345" width="3.140625" style="18" customWidth="1"/>
    <col min="2346" max="2346" width="3.28515625" style="18" customWidth="1"/>
    <col min="2347" max="2366" width="2.7109375" style="18" customWidth="1"/>
    <col min="2367" max="2560" width="2.7109375" style="18"/>
    <col min="2561" max="2593" width="2.7109375" style="18" customWidth="1"/>
    <col min="2594" max="2594" width="2.85546875" style="18" customWidth="1"/>
    <col min="2595" max="2600" width="2.7109375" style="18" customWidth="1"/>
    <col min="2601" max="2601" width="3.140625" style="18" customWidth="1"/>
    <col min="2602" max="2602" width="3.28515625" style="18" customWidth="1"/>
    <col min="2603" max="2622" width="2.7109375" style="18" customWidth="1"/>
    <col min="2623" max="2816" width="2.7109375" style="18"/>
    <col min="2817" max="2849" width="2.7109375" style="18" customWidth="1"/>
    <col min="2850" max="2850" width="2.85546875" style="18" customWidth="1"/>
    <col min="2851" max="2856" width="2.7109375" style="18" customWidth="1"/>
    <col min="2857" max="2857" width="3.140625" style="18" customWidth="1"/>
    <col min="2858" max="2858" width="3.28515625" style="18" customWidth="1"/>
    <col min="2859" max="2878" width="2.7109375" style="18" customWidth="1"/>
    <col min="2879" max="3072" width="2.7109375" style="18"/>
    <col min="3073" max="3105" width="2.7109375" style="18" customWidth="1"/>
    <col min="3106" max="3106" width="2.85546875" style="18" customWidth="1"/>
    <col min="3107" max="3112" width="2.7109375" style="18" customWidth="1"/>
    <col min="3113" max="3113" width="3.140625" style="18" customWidth="1"/>
    <col min="3114" max="3114" width="3.28515625" style="18" customWidth="1"/>
    <col min="3115" max="3134" width="2.7109375" style="18" customWidth="1"/>
    <col min="3135" max="3328" width="2.7109375" style="18"/>
    <col min="3329" max="3361" width="2.7109375" style="18" customWidth="1"/>
    <col min="3362" max="3362" width="2.85546875" style="18" customWidth="1"/>
    <col min="3363" max="3368" width="2.7109375" style="18" customWidth="1"/>
    <col min="3369" max="3369" width="3.140625" style="18" customWidth="1"/>
    <col min="3370" max="3370" width="3.28515625" style="18" customWidth="1"/>
    <col min="3371" max="3390" width="2.7109375" style="18" customWidth="1"/>
    <col min="3391" max="3584" width="2.7109375" style="18"/>
    <col min="3585" max="3617" width="2.7109375" style="18" customWidth="1"/>
    <col min="3618" max="3618" width="2.85546875" style="18" customWidth="1"/>
    <col min="3619" max="3624" width="2.7109375" style="18" customWidth="1"/>
    <col min="3625" max="3625" width="3.140625" style="18" customWidth="1"/>
    <col min="3626" max="3626" width="3.28515625" style="18" customWidth="1"/>
    <col min="3627" max="3646" width="2.7109375" style="18" customWidth="1"/>
    <col min="3647" max="3840" width="2.7109375" style="18"/>
    <col min="3841" max="3873" width="2.7109375" style="18" customWidth="1"/>
    <col min="3874" max="3874" width="2.85546875" style="18" customWidth="1"/>
    <col min="3875" max="3880" width="2.7109375" style="18" customWidth="1"/>
    <col min="3881" max="3881" width="3.140625" style="18" customWidth="1"/>
    <col min="3882" max="3882" width="3.28515625" style="18" customWidth="1"/>
    <col min="3883" max="3902" width="2.7109375" style="18" customWidth="1"/>
    <col min="3903" max="4096" width="2.7109375" style="18"/>
    <col min="4097" max="4129" width="2.7109375" style="18" customWidth="1"/>
    <col min="4130" max="4130" width="2.85546875" style="18" customWidth="1"/>
    <col min="4131" max="4136" width="2.7109375" style="18" customWidth="1"/>
    <col min="4137" max="4137" width="3.140625" style="18" customWidth="1"/>
    <col min="4138" max="4138" width="3.28515625" style="18" customWidth="1"/>
    <col min="4139" max="4158" width="2.7109375" style="18" customWidth="1"/>
    <col min="4159" max="4352" width="2.7109375" style="18"/>
    <col min="4353" max="4385" width="2.7109375" style="18" customWidth="1"/>
    <col min="4386" max="4386" width="2.85546875" style="18" customWidth="1"/>
    <col min="4387" max="4392" width="2.7109375" style="18" customWidth="1"/>
    <col min="4393" max="4393" width="3.140625" style="18" customWidth="1"/>
    <col min="4394" max="4394" width="3.28515625" style="18" customWidth="1"/>
    <col min="4395" max="4414" width="2.7109375" style="18" customWidth="1"/>
    <col min="4415" max="4608" width="2.7109375" style="18"/>
    <col min="4609" max="4641" width="2.7109375" style="18" customWidth="1"/>
    <col min="4642" max="4642" width="2.85546875" style="18" customWidth="1"/>
    <col min="4643" max="4648" width="2.7109375" style="18" customWidth="1"/>
    <col min="4649" max="4649" width="3.140625" style="18" customWidth="1"/>
    <col min="4650" max="4650" width="3.28515625" style="18" customWidth="1"/>
    <col min="4651" max="4670" width="2.7109375" style="18" customWidth="1"/>
    <col min="4671" max="4864" width="2.7109375" style="18"/>
    <col min="4865" max="4897" width="2.7109375" style="18" customWidth="1"/>
    <col min="4898" max="4898" width="2.85546875" style="18" customWidth="1"/>
    <col min="4899" max="4904" width="2.7109375" style="18" customWidth="1"/>
    <col min="4905" max="4905" width="3.140625" style="18" customWidth="1"/>
    <col min="4906" max="4906" width="3.28515625" style="18" customWidth="1"/>
    <col min="4907" max="4926" width="2.7109375" style="18" customWidth="1"/>
    <col min="4927" max="5120" width="2.7109375" style="18"/>
    <col min="5121" max="5153" width="2.7109375" style="18" customWidth="1"/>
    <col min="5154" max="5154" width="2.85546875" style="18" customWidth="1"/>
    <col min="5155" max="5160" width="2.7109375" style="18" customWidth="1"/>
    <col min="5161" max="5161" width="3.140625" style="18" customWidth="1"/>
    <col min="5162" max="5162" width="3.28515625" style="18" customWidth="1"/>
    <col min="5163" max="5182" width="2.7109375" style="18" customWidth="1"/>
    <col min="5183" max="5376" width="2.7109375" style="18"/>
    <col min="5377" max="5409" width="2.7109375" style="18" customWidth="1"/>
    <col min="5410" max="5410" width="2.85546875" style="18" customWidth="1"/>
    <col min="5411" max="5416" width="2.7109375" style="18" customWidth="1"/>
    <col min="5417" max="5417" width="3.140625" style="18" customWidth="1"/>
    <col min="5418" max="5418" width="3.28515625" style="18" customWidth="1"/>
    <col min="5419" max="5438" width="2.7109375" style="18" customWidth="1"/>
    <col min="5439" max="5632" width="2.7109375" style="18"/>
    <col min="5633" max="5665" width="2.7109375" style="18" customWidth="1"/>
    <col min="5666" max="5666" width="2.85546875" style="18" customWidth="1"/>
    <col min="5667" max="5672" width="2.7109375" style="18" customWidth="1"/>
    <col min="5673" max="5673" width="3.140625" style="18" customWidth="1"/>
    <col min="5674" max="5674" width="3.28515625" style="18" customWidth="1"/>
    <col min="5675" max="5694" width="2.7109375" style="18" customWidth="1"/>
    <col min="5695" max="5888" width="2.7109375" style="18"/>
    <col min="5889" max="5921" width="2.7109375" style="18" customWidth="1"/>
    <col min="5922" max="5922" width="2.85546875" style="18" customWidth="1"/>
    <col min="5923" max="5928" width="2.7109375" style="18" customWidth="1"/>
    <col min="5929" max="5929" width="3.140625" style="18" customWidth="1"/>
    <col min="5930" max="5930" width="3.28515625" style="18" customWidth="1"/>
    <col min="5931" max="5950" width="2.7109375" style="18" customWidth="1"/>
    <col min="5951" max="6144" width="2.7109375" style="18"/>
    <col min="6145" max="6177" width="2.7109375" style="18" customWidth="1"/>
    <col min="6178" max="6178" width="2.85546875" style="18" customWidth="1"/>
    <col min="6179" max="6184" width="2.7109375" style="18" customWidth="1"/>
    <col min="6185" max="6185" width="3.140625" style="18" customWidth="1"/>
    <col min="6186" max="6186" width="3.28515625" style="18" customWidth="1"/>
    <col min="6187" max="6206" width="2.7109375" style="18" customWidth="1"/>
    <col min="6207" max="6400" width="2.7109375" style="18"/>
    <col min="6401" max="6433" width="2.7109375" style="18" customWidth="1"/>
    <col min="6434" max="6434" width="2.85546875" style="18" customWidth="1"/>
    <col min="6435" max="6440" width="2.7109375" style="18" customWidth="1"/>
    <col min="6441" max="6441" width="3.140625" style="18" customWidth="1"/>
    <col min="6442" max="6442" width="3.28515625" style="18" customWidth="1"/>
    <col min="6443" max="6462" width="2.7109375" style="18" customWidth="1"/>
    <col min="6463" max="6656" width="2.7109375" style="18"/>
    <col min="6657" max="6689" width="2.7109375" style="18" customWidth="1"/>
    <col min="6690" max="6690" width="2.85546875" style="18" customWidth="1"/>
    <col min="6691" max="6696" width="2.7109375" style="18" customWidth="1"/>
    <col min="6697" max="6697" width="3.140625" style="18" customWidth="1"/>
    <col min="6698" max="6698" width="3.28515625" style="18" customWidth="1"/>
    <col min="6699" max="6718" width="2.7109375" style="18" customWidth="1"/>
    <col min="6719" max="6912" width="2.7109375" style="18"/>
    <col min="6913" max="6945" width="2.7109375" style="18" customWidth="1"/>
    <col min="6946" max="6946" width="2.85546875" style="18" customWidth="1"/>
    <col min="6947" max="6952" width="2.7109375" style="18" customWidth="1"/>
    <col min="6953" max="6953" width="3.140625" style="18" customWidth="1"/>
    <col min="6954" max="6954" width="3.28515625" style="18" customWidth="1"/>
    <col min="6955" max="6974" width="2.7109375" style="18" customWidth="1"/>
    <col min="6975" max="7168" width="2.7109375" style="18"/>
    <col min="7169" max="7201" width="2.7109375" style="18" customWidth="1"/>
    <col min="7202" max="7202" width="2.85546875" style="18" customWidth="1"/>
    <col min="7203" max="7208" width="2.7109375" style="18" customWidth="1"/>
    <col min="7209" max="7209" width="3.140625" style="18" customWidth="1"/>
    <col min="7210" max="7210" width="3.28515625" style="18" customWidth="1"/>
    <col min="7211" max="7230" width="2.7109375" style="18" customWidth="1"/>
    <col min="7231" max="7424" width="2.7109375" style="18"/>
    <col min="7425" max="7457" width="2.7109375" style="18" customWidth="1"/>
    <col min="7458" max="7458" width="2.85546875" style="18" customWidth="1"/>
    <col min="7459" max="7464" width="2.7109375" style="18" customWidth="1"/>
    <col min="7465" max="7465" width="3.140625" style="18" customWidth="1"/>
    <col min="7466" max="7466" width="3.28515625" style="18" customWidth="1"/>
    <col min="7467" max="7486" width="2.7109375" style="18" customWidth="1"/>
    <col min="7487" max="7680" width="2.7109375" style="18"/>
    <col min="7681" max="7713" width="2.7109375" style="18" customWidth="1"/>
    <col min="7714" max="7714" width="2.85546875" style="18" customWidth="1"/>
    <col min="7715" max="7720" width="2.7109375" style="18" customWidth="1"/>
    <col min="7721" max="7721" width="3.140625" style="18" customWidth="1"/>
    <col min="7722" max="7722" width="3.28515625" style="18" customWidth="1"/>
    <col min="7723" max="7742" width="2.7109375" style="18" customWidth="1"/>
    <col min="7743" max="7936" width="2.7109375" style="18"/>
    <col min="7937" max="7969" width="2.7109375" style="18" customWidth="1"/>
    <col min="7970" max="7970" width="2.85546875" style="18" customWidth="1"/>
    <col min="7971" max="7976" width="2.7109375" style="18" customWidth="1"/>
    <col min="7977" max="7977" width="3.140625" style="18" customWidth="1"/>
    <col min="7978" max="7978" width="3.28515625" style="18" customWidth="1"/>
    <col min="7979" max="7998" width="2.7109375" style="18" customWidth="1"/>
    <col min="7999" max="8192" width="2.7109375" style="18"/>
    <col min="8193" max="8225" width="2.7109375" style="18" customWidth="1"/>
    <col min="8226" max="8226" width="2.85546875" style="18" customWidth="1"/>
    <col min="8227" max="8232" width="2.7109375" style="18" customWidth="1"/>
    <col min="8233" max="8233" width="3.140625" style="18" customWidth="1"/>
    <col min="8234" max="8234" width="3.28515625" style="18" customWidth="1"/>
    <col min="8235" max="8254" width="2.7109375" style="18" customWidth="1"/>
    <col min="8255" max="8448" width="2.7109375" style="18"/>
    <col min="8449" max="8481" width="2.7109375" style="18" customWidth="1"/>
    <col min="8482" max="8482" width="2.85546875" style="18" customWidth="1"/>
    <col min="8483" max="8488" width="2.7109375" style="18" customWidth="1"/>
    <col min="8489" max="8489" width="3.140625" style="18" customWidth="1"/>
    <col min="8490" max="8490" width="3.28515625" style="18" customWidth="1"/>
    <col min="8491" max="8510" width="2.7109375" style="18" customWidth="1"/>
    <col min="8511" max="8704" width="2.7109375" style="18"/>
    <col min="8705" max="8737" width="2.7109375" style="18" customWidth="1"/>
    <col min="8738" max="8738" width="2.85546875" style="18" customWidth="1"/>
    <col min="8739" max="8744" width="2.7109375" style="18" customWidth="1"/>
    <col min="8745" max="8745" width="3.140625" style="18" customWidth="1"/>
    <col min="8746" max="8746" width="3.28515625" style="18" customWidth="1"/>
    <col min="8747" max="8766" width="2.7109375" style="18" customWidth="1"/>
    <col min="8767" max="8960" width="2.7109375" style="18"/>
    <col min="8961" max="8993" width="2.7109375" style="18" customWidth="1"/>
    <col min="8994" max="8994" width="2.85546875" style="18" customWidth="1"/>
    <col min="8995" max="9000" width="2.7109375" style="18" customWidth="1"/>
    <col min="9001" max="9001" width="3.140625" style="18" customWidth="1"/>
    <col min="9002" max="9002" width="3.28515625" style="18" customWidth="1"/>
    <col min="9003" max="9022" width="2.7109375" style="18" customWidth="1"/>
    <col min="9023" max="9216" width="2.7109375" style="18"/>
    <col min="9217" max="9249" width="2.7109375" style="18" customWidth="1"/>
    <col min="9250" max="9250" width="2.85546875" style="18" customWidth="1"/>
    <col min="9251" max="9256" width="2.7109375" style="18" customWidth="1"/>
    <col min="9257" max="9257" width="3.140625" style="18" customWidth="1"/>
    <col min="9258" max="9258" width="3.28515625" style="18" customWidth="1"/>
    <col min="9259" max="9278" width="2.7109375" style="18" customWidth="1"/>
    <col min="9279" max="9472" width="2.7109375" style="18"/>
    <col min="9473" max="9505" width="2.7109375" style="18" customWidth="1"/>
    <col min="9506" max="9506" width="2.85546875" style="18" customWidth="1"/>
    <col min="9507" max="9512" width="2.7109375" style="18" customWidth="1"/>
    <col min="9513" max="9513" width="3.140625" style="18" customWidth="1"/>
    <col min="9514" max="9514" width="3.28515625" style="18" customWidth="1"/>
    <col min="9515" max="9534" width="2.7109375" style="18" customWidth="1"/>
    <col min="9535" max="9728" width="2.7109375" style="18"/>
    <col min="9729" max="9761" width="2.7109375" style="18" customWidth="1"/>
    <col min="9762" max="9762" width="2.85546875" style="18" customWidth="1"/>
    <col min="9763" max="9768" width="2.7109375" style="18" customWidth="1"/>
    <col min="9769" max="9769" width="3.140625" style="18" customWidth="1"/>
    <col min="9770" max="9770" width="3.28515625" style="18" customWidth="1"/>
    <col min="9771" max="9790" width="2.7109375" style="18" customWidth="1"/>
    <col min="9791" max="9984" width="2.7109375" style="18"/>
    <col min="9985" max="10017" width="2.7109375" style="18" customWidth="1"/>
    <col min="10018" max="10018" width="2.85546875" style="18" customWidth="1"/>
    <col min="10019" max="10024" width="2.7109375" style="18" customWidth="1"/>
    <col min="10025" max="10025" width="3.140625" style="18" customWidth="1"/>
    <col min="10026" max="10026" width="3.28515625" style="18" customWidth="1"/>
    <col min="10027" max="10046" width="2.7109375" style="18" customWidth="1"/>
    <col min="10047" max="10240" width="2.7109375" style="18"/>
    <col min="10241" max="10273" width="2.7109375" style="18" customWidth="1"/>
    <col min="10274" max="10274" width="2.85546875" style="18" customWidth="1"/>
    <col min="10275" max="10280" width="2.7109375" style="18" customWidth="1"/>
    <col min="10281" max="10281" width="3.140625" style="18" customWidth="1"/>
    <col min="10282" max="10282" width="3.28515625" style="18" customWidth="1"/>
    <col min="10283" max="10302" width="2.7109375" style="18" customWidth="1"/>
    <col min="10303" max="10496" width="2.7109375" style="18"/>
    <col min="10497" max="10529" width="2.7109375" style="18" customWidth="1"/>
    <col min="10530" max="10530" width="2.85546875" style="18" customWidth="1"/>
    <col min="10531" max="10536" width="2.7109375" style="18" customWidth="1"/>
    <col min="10537" max="10537" width="3.140625" style="18" customWidth="1"/>
    <col min="10538" max="10538" width="3.28515625" style="18" customWidth="1"/>
    <col min="10539" max="10558" width="2.7109375" style="18" customWidth="1"/>
    <col min="10559" max="10752" width="2.7109375" style="18"/>
    <col min="10753" max="10785" width="2.7109375" style="18" customWidth="1"/>
    <col min="10786" max="10786" width="2.85546875" style="18" customWidth="1"/>
    <col min="10787" max="10792" width="2.7109375" style="18" customWidth="1"/>
    <col min="10793" max="10793" width="3.140625" style="18" customWidth="1"/>
    <col min="10794" max="10794" width="3.28515625" style="18" customWidth="1"/>
    <col min="10795" max="10814" width="2.7109375" style="18" customWidth="1"/>
    <col min="10815" max="11008" width="2.7109375" style="18"/>
    <col min="11009" max="11041" width="2.7109375" style="18" customWidth="1"/>
    <col min="11042" max="11042" width="2.85546875" style="18" customWidth="1"/>
    <col min="11043" max="11048" width="2.7109375" style="18" customWidth="1"/>
    <col min="11049" max="11049" width="3.140625" style="18" customWidth="1"/>
    <col min="11050" max="11050" width="3.28515625" style="18" customWidth="1"/>
    <col min="11051" max="11070" width="2.7109375" style="18" customWidth="1"/>
    <col min="11071" max="11264" width="2.7109375" style="18"/>
    <col min="11265" max="11297" width="2.7109375" style="18" customWidth="1"/>
    <col min="11298" max="11298" width="2.85546875" style="18" customWidth="1"/>
    <col min="11299" max="11304" width="2.7109375" style="18" customWidth="1"/>
    <col min="11305" max="11305" width="3.140625" style="18" customWidth="1"/>
    <col min="11306" max="11306" width="3.28515625" style="18" customWidth="1"/>
    <col min="11307" max="11326" width="2.7109375" style="18" customWidth="1"/>
    <col min="11327" max="11520" width="2.7109375" style="18"/>
    <col min="11521" max="11553" width="2.7109375" style="18" customWidth="1"/>
    <col min="11554" max="11554" width="2.85546875" style="18" customWidth="1"/>
    <col min="11555" max="11560" width="2.7109375" style="18" customWidth="1"/>
    <col min="11561" max="11561" width="3.140625" style="18" customWidth="1"/>
    <col min="11562" max="11562" width="3.28515625" style="18" customWidth="1"/>
    <col min="11563" max="11582" width="2.7109375" style="18" customWidth="1"/>
    <col min="11583" max="11776" width="2.7109375" style="18"/>
    <col min="11777" max="11809" width="2.7109375" style="18" customWidth="1"/>
    <col min="11810" max="11810" width="2.85546875" style="18" customWidth="1"/>
    <col min="11811" max="11816" width="2.7109375" style="18" customWidth="1"/>
    <col min="11817" max="11817" width="3.140625" style="18" customWidth="1"/>
    <col min="11818" max="11818" width="3.28515625" style="18" customWidth="1"/>
    <col min="11819" max="11838" width="2.7109375" style="18" customWidth="1"/>
    <col min="11839" max="12032" width="2.7109375" style="18"/>
    <col min="12033" max="12065" width="2.7109375" style="18" customWidth="1"/>
    <col min="12066" max="12066" width="2.85546875" style="18" customWidth="1"/>
    <col min="12067" max="12072" width="2.7109375" style="18" customWidth="1"/>
    <col min="12073" max="12073" width="3.140625" style="18" customWidth="1"/>
    <col min="12074" max="12074" width="3.28515625" style="18" customWidth="1"/>
    <col min="12075" max="12094" width="2.7109375" style="18" customWidth="1"/>
    <col min="12095" max="12288" width="2.7109375" style="18"/>
    <col min="12289" max="12321" width="2.7109375" style="18" customWidth="1"/>
    <col min="12322" max="12322" width="2.85546875" style="18" customWidth="1"/>
    <col min="12323" max="12328" width="2.7109375" style="18" customWidth="1"/>
    <col min="12329" max="12329" width="3.140625" style="18" customWidth="1"/>
    <col min="12330" max="12330" width="3.28515625" style="18" customWidth="1"/>
    <col min="12331" max="12350" width="2.7109375" style="18" customWidth="1"/>
    <col min="12351" max="12544" width="2.7109375" style="18"/>
    <col min="12545" max="12577" width="2.7109375" style="18" customWidth="1"/>
    <col min="12578" max="12578" width="2.85546875" style="18" customWidth="1"/>
    <col min="12579" max="12584" width="2.7109375" style="18" customWidth="1"/>
    <col min="12585" max="12585" width="3.140625" style="18" customWidth="1"/>
    <col min="12586" max="12586" width="3.28515625" style="18" customWidth="1"/>
    <col min="12587" max="12606" width="2.7109375" style="18" customWidth="1"/>
    <col min="12607" max="12800" width="2.7109375" style="18"/>
    <col min="12801" max="12833" width="2.7109375" style="18" customWidth="1"/>
    <col min="12834" max="12834" width="2.85546875" style="18" customWidth="1"/>
    <col min="12835" max="12840" width="2.7109375" style="18" customWidth="1"/>
    <col min="12841" max="12841" width="3.140625" style="18" customWidth="1"/>
    <col min="12842" max="12842" width="3.28515625" style="18" customWidth="1"/>
    <col min="12843" max="12862" width="2.7109375" style="18" customWidth="1"/>
    <col min="12863" max="13056" width="2.7109375" style="18"/>
    <col min="13057" max="13089" width="2.7109375" style="18" customWidth="1"/>
    <col min="13090" max="13090" width="2.85546875" style="18" customWidth="1"/>
    <col min="13091" max="13096" width="2.7109375" style="18" customWidth="1"/>
    <col min="13097" max="13097" width="3.140625" style="18" customWidth="1"/>
    <col min="13098" max="13098" width="3.28515625" style="18" customWidth="1"/>
    <col min="13099" max="13118" width="2.7109375" style="18" customWidth="1"/>
    <col min="13119" max="13312" width="2.7109375" style="18"/>
    <col min="13313" max="13345" width="2.7109375" style="18" customWidth="1"/>
    <col min="13346" max="13346" width="2.85546875" style="18" customWidth="1"/>
    <col min="13347" max="13352" width="2.7109375" style="18" customWidth="1"/>
    <col min="13353" max="13353" width="3.140625" style="18" customWidth="1"/>
    <col min="13354" max="13354" width="3.28515625" style="18" customWidth="1"/>
    <col min="13355" max="13374" width="2.7109375" style="18" customWidth="1"/>
    <col min="13375" max="13568" width="2.7109375" style="18"/>
    <col min="13569" max="13601" width="2.7109375" style="18" customWidth="1"/>
    <col min="13602" max="13602" width="2.85546875" style="18" customWidth="1"/>
    <col min="13603" max="13608" width="2.7109375" style="18" customWidth="1"/>
    <col min="13609" max="13609" width="3.140625" style="18" customWidth="1"/>
    <col min="13610" max="13610" width="3.28515625" style="18" customWidth="1"/>
    <col min="13611" max="13630" width="2.7109375" style="18" customWidth="1"/>
    <col min="13631" max="13824" width="2.7109375" style="18"/>
    <col min="13825" max="13857" width="2.7109375" style="18" customWidth="1"/>
    <col min="13858" max="13858" width="2.85546875" style="18" customWidth="1"/>
    <col min="13859" max="13864" width="2.7109375" style="18" customWidth="1"/>
    <col min="13865" max="13865" width="3.140625" style="18" customWidth="1"/>
    <col min="13866" max="13866" width="3.28515625" style="18" customWidth="1"/>
    <col min="13867" max="13886" width="2.7109375" style="18" customWidth="1"/>
    <col min="13887" max="14080" width="2.7109375" style="18"/>
    <col min="14081" max="14113" width="2.7109375" style="18" customWidth="1"/>
    <col min="14114" max="14114" width="2.85546875" style="18" customWidth="1"/>
    <col min="14115" max="14120" width="2.7109375" style="18" customWidth="1"/>
    <col min="14121" max="14121" width="3.140625" style="18" customWidth="1"/>
    <col min="14122" max="14122" width="3.28515625" style="18" customWidth="1"/>
    <col min="14123" max="14142" width="2.7109375" style="18" customWidth="1"/>
    <col min="14143" max="14336" width="2.7109375" style="18"/>
    <col min="14337" max="14369" width="2.7109375" style="18" customWidth="1"/>
    <col min="14370" max="14370" width="2.85546875" style="18" customWidth="1"/>
    <col min="14371" max="14376" width="2.7109375" style="18" customWidth="1"/>
    <col min="14377" max="14377" width="3.140625" style="18" customWidth="1"/>
    <col min="14378" max="14378" width="3.28515625" style="18" customWidth="1"/>
    <col min="14379" max="14398" width="2.7109375" style="18" customWidth="1"/>
    <col min="14399" max="14592" width="2.7109375" style="18"/>
    <col min="14593" max="14625" width="2.7109375" style="18" customWidth="1"/>
    <col min="14626" max="14626" width="2.85546875" style="18" customWidth="1"/>
    <col min="14627" max="14632" width="2.7109375" style="18" customWidth="1"/>
    <col min="14633" max="14633" width="3.140625" style="18" customWidth="1"/>
    <col min="14634" max="14634" width="3.28515625" style="18" customWidth="1"/>
    <col min="14635" max="14654" width="2.7109375" style="18" customWidth="1"/>
    <col min="14655" max="14848" width="2.7109375" style="18"/>
    <col min="14849" max="14881" width="2.7109375" style="18" customWidth="1"/>
    <col min="14882" max="14882" width="2.85546875" style="18" customWidth="1"/>
    <col min="14883" max="14888" width="2.7109375" style="18" customWidth="1"/>
    <col min="14889" max="14889" width="3.140625" style="18" customWidth="1"/>
    <col min="14890" max="14890" width="3.28515625" style="18" customWidth="1"/>
    <col min="14891" max="14910" width="2.7109375" style="18" customWidth="1"/>
    <col min="14911" max="15104" width="2.7109375" style="18"/>
    <col min="15105" max="15137" width="2.7109375" style="18" customWidth="1"/>
    <col min="15138" max="15138" width="2.85546875" style="18" customWidth="1"/>
    <col min="15139" max="15144" width="2.7109375" style="18" customWidth="1"/>
    <col min="15145" max="15145" width="3.140625" style="18" customWidth="1"/>
    <col min="15146" max="15146" width="3.28515625" style="18" customWidth="1"/>
    <col min="15147" max="15166" width="2.7109375" style="18" customWidth="1"/>
    <col min="15167" max="15360" width="2.7109375" style="18"/>
    <col min="15361" max="15393" width="2.7109375" style="18" customWidth="1"/>
    <col min="15394" max="15394" width="2.85546875" style="18" customWidth="1"/>
    <col min="15395" max="15400" width="2.7109375" style="18" customWidth="1"/>
    <col min="15401" max="15401" width="3.140625" style="18" customWidth="1"/>
    <col min="15402" max="15402" width="3.28515625" style="18" customWidth="1"/>
    <col min="15403" max="15422" width="2.7109375" style="18" customWidth="1"/>
    <col min="15423" max="15616" width="2.7109375" style="18"/>
    <col min="15617" max="15649" width="2.7109375" style="18" customWidth="1"/>
    <col min="15650" max="15650" width="2.85546875" style="18" customWidth="1"/>
    <col min="15651" max="15656" width="2.7109375" style="18" customWidth="1"/>
    <col min="15657" max="15657" width="3.140625" style="18" customWidth="1"/>
    <col min="15658" max="15658" width="3.28515625" style="18" customWidth="1"/>
    <col min="15659" max="15678" width="2.7109375" style="18" customWidth="1"/>
    <col min="15679" max="15872" width="2.7109375" style="18"/>
    <col min="15873" max="15905" width="2.7109375" style="18" customWidth="1"/>
    <col min="15906" max="15906" width="2.85546875" style="18" customWidth="1"/>
    <col min="15907" max="15912" width="2.7109375" style="18" customWidth="1"/>
    <col min="15913" max="15913" width="3.140625" style="18" customWidth="1"/>
    <col min="15914" max="15914" width="3.28515625" style="18" customWidth="1"/>
    <col min="15915" max="15934" width="2.7109375" style="18" customWidth="1"/>
    <col min="15935" max="16128" width="2.7109375" style="18"/>
    <col min="16129" max="16161" width="2.7109375" style="18" customWidth="1"/>
    <col min="16162" max="16162" width="2.85546875" style="18" customWidth="1"/>
    <col min="16163" max="16168" width="2.7109375" style="18" customWidth="1"/>
    <col min="16169" max="16169" width="3.140625" style="18" customWidth="1"/>
    <col min="16170" max="16170" width="3.28515625" style="18" customWidth="1"/>
    <col min="16171" max="16190" width="2.7109375" style="18" customWidth="1"/>
    <col min="16191" max="16384" width="2.7109375" style="18"/>
  </cols>
  <sheetData>
    <row r="1" spans="1:62" ht="28.5" customHeight="1" x14ac:dyDescent="0.25">
      <c r="A1" s="175" t="s">
        <v>221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2" s="15" customFormat="1" ht="12.75" customHeight="1" x14ac:dyDescent="0.25">
      <c r="A2" s="14" t="s">
        <v>27</v>
      </c>
      <c r="B2" s="14"/>
      <c r="C2" s="14"/>
      <c r="D2" s="14"/>
      <c r="I2" s="14"/>
      <c r="J2" s="14"/>
      <c r="K2" s="14"/>
      <c r="AC2" s="16"/>
      <c r="AD2" s="16"/>
      <c r="AO2" s="16"/>
      <c r="AP2" s="16"/>
      <c r="AQ2" s="16"/>
      <c r="AR2" s="16"/>
      <c r="BJ2" s="17"/>
    </row>
    <row r="3" spans="1:62" ht="12.75" customHeight="1" thickBot="1" x14ac:dyDescent="0.3"/>
    <row r="4" spans="1:62" s="22" customFormat="1" ht="12.75" customHeight="1" x14ac:dyDescent="0.2">
      <c r="A4" s="176" t="s">
        <v>28</v>
      </c>
      <c r="B4" s="200"/>
      <c r="C4" s="200"/>
      <c r="D4" s="200"/>
      <c r="E4" s="201"/>
      <c r="F4" s="202"/>
      <c r="G4" s="203"/>
      <c r="H4" s="203"/>
      <c r="I4" s="203"/>
      <c r="J4" s="203"/>
      <c r="K4" s="203"/>
      <c r="L4" s="203"/>
      <c r="M4" s="203"/>
      <c r="N4" s="203"/>
      <c r="O4" s="203"/>
      <c r="P4" s="203"/>
      <c r="Q4" s="203"/>
      <c r="R4" s="203"/>
      <c r="S4" s="204"/>
      <c r="T4" s="176" t="s">
        <v>29</v>
      </c>
      <c r="U4" s="205"/>
      <c r="V4" s="205"/>
      <c r="W4" s="206"/>
      <c r="X4" s="207"/>
      <c r="Y4" s="208"/>
      <c r="Z4" s="209"/>
      <c r="AA4" s="210"/>
      <c r="AB4" s="176" t="s">
        <v>30</v>
      </c>
      <c r="AC4" s="205"/>
      <c r="AD4" s="211"/>
      <c r="AE4" s="208"/>
      <c r="AF4" s="212"/>
      <c r="AG4" s="213"/>
      <c r="AH4" s="176" t="s">
        <v>31</v>
      </c>
      <c r="AI4" s="177"/>
      <c r="AJ4" s="178"/>
      <c r="AK4" s="179"/>
      <c r="AL4" s="180"/>
      <c r="AM4" s="181"/>
      <c r="AN4" s="182" t="s">
        <v>32</v>
      </c>
      <c r="AO4" s="183"/>
      <c r="AP4" s="183"/>
      <c r="AQ4" s="183"/>
      <c r="AR4" s="183"/>
      <c r="AS4" s="183"/>
      <c r="AT4" s="184"/>
      <c r="AU4" s="188" t="str">
        <f>IF(A12=0,"",SUM(M11:P30))</f>
        <v/>
      </c>
      <c r="AV4" s="189"/>
      <c r="AW4" s="189"/>
      <c r="AX4" s="189"/>
      <c r="AY4" s="189"/>
      <c r="AZ4" s="189"/>
      <c r="BA4" s="189"/>
      <c r="BB4" s="189"/>
      <c r="BC4" s="189"/>
      <c r="BD4" s="189"/>
      <c r="BE4" s="189"/>
      <c r="BF4" s="189"/>
      <c r="BG4" s="189"/>
      <c r="BH4" s="190"/>
      <c r="BI4" s="21"/>
    </row>
    <row r="5" spans="1:62" s="22" customFormat="1" ht="12.75" customHeight="1" x14ac:dyDescent="0.2">
      <c r="A5" s="191" t="s">
        <v>33</v>
      </c>
      <c r="B5" s="192"/>
      <c r="C5" s="192"/>
      <c r="D5" s="192"/>
      <c r="E5" s="193"/>
      <c r="F5" s="194"/>
      <c r="G5" s="195"/>
      <c r="H5" s="195"/>
      <c r="I5" s="195"/>
      <c r="J5" s="195"/>
      <c r="K5" s="195"/>
      <c r="L5" s="195"/>
      <c r="M5" s="195"/>
      <c r="N5" s="195"/>
      <c r="O5" s="195"/>
      <c r="P5" s="195"/>
      <c r="Q5" s="195"/>
      <c r="R5" s="195"/>
      <c r="S5" s="196"/>
      <c r="T5" s="434" t="s">
        <v>34</v>
      </c>
      <c r="U5" s="435"/>
      <c r="V5" s="435"/>
      <c r="W5" s="435"/>
      <c r="X5" s="436"/>
      <c r="Y5" s="440"/>
      <c r="Z5" s="441"/>
      <c r="AA5" s="441"/>
      <c r="AB5" s="441"/>
      <c r="AC5" s="441"/>
      <c r="AD5" s="441"/>
      <c r="AE5" s="441"/>
      <c r="AF5" s="441"/>
      <c r="AG5" s="441"/>
      <c r="AH5" s="441"/>
      <c r="AI5" s="441"/>
      <c r="AJ5" s="441"/>
      <c r="AK5" s="441"/>
      <c r="AL5" s="441"/>
      <c r="AM5" s="442"/>
      <c r="AN5" s="185"/>
      <c r="AO5" s="186"/>
      <c r="AP5" s="186"/>
      <c r="AQ5" s="186"/>
      <c r="AR5" s="186"/>
      <c r="AS5" s="186"/>
      <c r="AT5" s="187"/>
      <c r="AU5" s="197" t="str">
        <f>IF(A12=0,"",IF(AU4&gt;=46,"Extreme",IF(AU4&gt;=40,"Very High",IF(AU4&gt;=30,"High",IF(AU4&gt;=20,"Moderate",IF(AU4&gt;=10,"Low",IF(AU4&lt;10,"Very Low")))))))</f>
        <v/>
      </c>
      <c r="AV5" s="198"/>
      <c r="AW5" s="198"/>
      <c r="AX5" s="198"/>
      <c r="AY5" s="198"/>
      <c r="AZ5" s="198"/>
      <c r="BA5" s="198"/>
      <c r="BB5" s="198"/>
      <c r="BC5" s="198"/>
      <c r="BD5" s="198"/>
      <c r="BE5" s="198"/>
      <c r="BF5" s="198"/>
      <c r="BG5" s="198"/>
      <c r="BH5" s="199"/>
      <c r="BI5" s="21"/>
    </row>
    <row r="6" spans="1:62" s="22" customFormat="1" ht="12.75" customHeight="1" x14ac:dyDescent="0.2">
      <c r="A6" s="191" t="s">
        <v>35</v>
      </c>
      <c r="B6" s="192"/>
      <c r="C6" s="192"/>
      <c r="D6" s="192"/>
      <c r="E6" s="193"/>
      <c r="F6" s="194"/>
      <c r="G6" s="195"/>
      <c r="H6" s="195"/>
      <c r="I6" s="195"/>
      <c r="J6" s="195"/>
      <c r="K6" s="195"/>
      <c r="L6" s="195"/>
      <c r="M6" s="195"/>
      <c r="N6" s="195"/>
      <c r="O6" s="195"/>
      <c r="P6" s="195"/>
      <c r="Q6" s="195"/>
      <c r="R6" s="195"/>
      <c r="S6" s="196"/>
      <c r="T6" s="437" t="s">
        <v>126</v>
      </c>
      <c r="U6" s="438"/>
      <c r="V6" s="438"/>
      <c r="W6" s="438"/>
      <c r="X6" s="439"/>
      <c r="Y6" s="443"/>
      <c r="Z6" s="444"/>
      <c r="AA6" s="444"/>
      <c r="AB6" s="444"/>
      <c r="AC6" s="444"/>
      <c r="AD6" s="444"/>
      <c r="AE6" s="444"/>
      <c r="AF6" s="444"/>
      <c r="AG6" s="444"/>
      <c r="AH6" s="444"/>
      <c r="AI6" s="444"/>
      <c r="AJ6" s="444"/>
      <c r="AK6" s="444"/>
      <c r="AL6" s="444"/>
      <c r="AM6" s="445"/>
      <c r="AN6" s="235" t="s">
        <v>36</v>
      </c>
      <c r="AO6" s="236"/>
      <c r="AP6" s="237"/>
      <c r="AQ6" s="215" t="s">
        <v>37</v>
      </c>
      <c r="AR6" s="215"/>
      <c r="AS6" s="216"/>
      <c r="AT6" s="215" t="s">
        <v>38</v>
      </c>
      <c r="AU6" s="215"/>
      <c r="AV6" s="215"/>
      <c r="AW6" s="214" t="s">
        <v>39</v>
      </c>
      <c r="AX6" s="215"/>
      <c r="AY6" s="216"/>
      <c r="AZ6" s="215" t="s">
        <v>40</v>
      </c>
      <c r="BA6" s="215"/>
      <c r="BB6" s="215"/>
      <c r="BC6" s="214" t="s">
        <v>41</v>
      </c>
      <c r="BD6" s="215"/>
      <c r="BE6" s="216"/>
      <c r="BF6" s="215" t="s">
        <v>42</v>
      </c>
      <c r="BG6" s="215"/>
      <c r="BH6" s="217"/>
      <c r="BI6" s="21"/>
    </row>
    <row r="7" spans="1:62" s="22" customFormat="1" ht="12.75" customHeight="1" thickBot="1" x14ac:dyDescent="0.25">
      <c r="A7" s="218" t="s">
        <v>43</v>
      </c>
      <c r="B7" s="219"/>
      <c r="C7" s="219"/>
      <c r="D7" s="219"/>
      <c r="E7" s="220"/>
      <c r="F7" s="221"/>
      <c r="G7" s="222"/>
      <c r="H7" s="222"/>
      <c r="I7" s="222"/>
      <c r="J7" s="222"/>
      <c r="K7" s="222"/>
      <c r="L7" s="222"/>
      <c r="M7" s="222"/>
      <c r="N7" s="222"/>
      <c r="O7" s="222"/>
      <c r="P7" s="222"/>
      <c r="Q7" s="222"/>
      <c r="R7" s="222"/>
      <c r="S7" s="223"/>
      <c r="T7" s="224"/>
      <c r="U7" s="225"/>
      <c r="V7" s="225"/>
      <c r="W7" s="225"/>
      <c r="X7" s="226"/>
      <c r="Y7" s="227"/>
      <c r="Z7" s="228"/>
      <c r="AA7" s="228"/>
      <c r="AB7" s="228"/>
      <c r="AC7" s="228"/>
      <c r="AD7" s="228"/>
      <c r="AE7" s="228"/>
      <c r="AF7" s="228"/>
      <c r="AG7" s="228"/>
      <c r="AH7" s="228"/>
      <c r="AI7" s="228"/>
      <c r="AJ7" s="228"/>
      <c r="AK7" s="228"/>
      <c r="AL7" s="228"/>
      <c r="AM7" s="229"/>
      <c r="AN7" s="238"/>
      <c r="AO7" s="239"/>
      <c r="AP7" s="240"/>
      <c r="AQ7" s="230" t="s">
        <v>44</v>
      </c>
      <c r="AR7" s="230"/>
      <c r="AS7" s="231"/>
      <c r="AT7" s="230" t="s">
        <v>45</v>
      </c>
      <c r="AU7" s="230"/>
      <c r="AV7" s="230"/>
      <c r="AW7" s="232" t="s">
        <v>46</v>
      </c>
      <c r="AX7" s="233"/>
      <c r="AY7" s="234"/>
      <c r="AZ7" s="233" t="s">
        <v>47</v>
      </c>
      <c r="BA7" s="233"/>
      <c r="BB7" s="233"/>
      <c r="BC7" s="232" t="s">
        <v>48</v>
      </c>
      <c r="BD7" s="233"/>
      <c r="BE7" s="234"/>
      <c r="BF7" s="233" t="s">
        <v>49</v>
      </c>
      <c r="BG7" s="233"/>
      <c r="BH7" s="241"/>
      <c r="BI7" s="21"/>
    </row>
    <row r="8" spans="1:62" ht="12.75" customHeight="1" thickBot="1" x14ac:dyDescent="0.3">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3">
      <c r="A9" s="242" t="s">
        <v>50</v>
      </c>
      <c r="B9" s="243"/>
      <c r="C9" s="243"/>
      <c r="D9" s="243"/>
      <c r="E9" s="244"/>
      <c r="F9" s="244"/>
      <c r="G9" s="244"/>
      <c r="H9" s="244"/>
      <c r="I9" s="244"/>
      <c r="J9" s="244"/>
      <c r="K9" s="244"/>
      <c r="L9" s="244"/>
      <c r="M9" s="244"/>
      <c r="N9" s="244"/>
      <c r="O9" s="244"/>
      <c r="P9" s="244"/>
      <c r="Q9" s="244"/>
      <c r="R9" s="244"/>
      <c r="S9" s="244"/>
      <c r="T9" s="244"/>
      <c r="U9" s="244"/>
      <c r="V9" s="244"/>
      <c r="W9" s="244"/>
      <c r="X9" s="244"/>
      <c r="Y9" s="244"/>
      <c r="Z9" s="244"/>
      <c r="AA9" s="244"/>
      <c r="AB9" s="245"/>
      <c r="AC9" s="24"/>
      <c r="AD9" s="24"/>
      <c r="AE9" s="246" t="s">
        <v>50</v>
      </c>
      <c r="AF9" s="248" t="s">
        <v>51</v>
      </c>
      <c r="AG9" s="248"/>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50"/>
    </row>
    <row r="10" spans="1:62" ht="12.75" customHeight="1" thickTop="1" x14ac:dyDescent="0.25">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47"/>
      <c r="AF10" s="125"/>
      <c r="AG10" s="31"/>
      <c r="AH10" s="31"/>
      <c r="AI10" s="31"/>
      <c r="AJ10" s="31"/>
      <c r="AK10" s="31"/>
      <c r="AL10" s="128"/>
      <c r="AM10" s="128"/>
      <c r="AN10" s="128"/>
      <c r="AO10" s="128"/>
      <c r="AP10" s="129"/>
      <c r="AQ10" s="251" t="s">
        <v>37</v>
      </c>
      <c r="AR10" s="252"/>
      <c r="AS10" s="253"/>
      <c r="AT10" s="251" t="s">
        <v>38</v>
      </c>
      <c r="AU10" s="252"/>
      <c r="AV10" s="253"/>
      <c r="AW10" s="251" t="s">
        <v>39</v>
      </c>
      <c r="AX10" s="252"/>
      <c r="AY10" s="253"/>
      <c r="AZ10" s="251" t="s">
        <v>40</v>
      </c>
      <c r="BA10" s="252"/>
      <c r="BB10" s="253"/>
      <c r="BC10" s="257" t="s">
        <v>41</v>
      </c>
      <c r="BD10" s="258"/>
      <c r="BE10" s="259"/>
      <c r="BF10" s="251" t="s">
        <v>42</v>
      </c>
      <c r="BG10" s="252"/>
      <c r="BH10" s="280"/>
      <c r="BJ10" s="18"/>
    </row>
    <row r="11" spans="1:62" ht="12.75" customHeight="1" x14ac:dyDescent="0.25">
      <c r="A11" s="282" t="s">
        <v>53</v>
      </c>
      <c r="B11" s="283"/>
      <c r="C11" s="283"/>
      <c r="D11" s="283"/>
      <c r="E11" s="284"/>
      <c r="F11" s="285" t="s">
        <v>54</v>
      </c>
      <c r="G11" s="283"/>
      <c r="H11" s="283"/>
      <c r="I11" s="286"/>
      <c r="J11" s="285" t="s">
        <v>55</v>
      </c>
      <c r="K11" s="287"/>
      <c r="L11" s="288"/>
      <c r="M11" s="285" t="s">
        <v>56</v>
      </c>
      <c r="N11" s="283"/>
      <c r="O11" s="283"/>
      <c r="P11" s="284"/>
      <c r="Q11" s="289" t="s">
        <v>57</v>
      </c>
      <c r="R11" s="290"/>
      <c r="S11" s="290"/>
      <c r="T11" s="290"/>
      <c r="U11" s="290"/>
      <c r="V11" s="291"/>
      <c r="W11" s="285" t="s">
        <v>58</v>
      </c>
      <c r="X11" s="287"/>
      <c r="Y11" s="287"/>
      <c r="Z11" s="287"/>
      <c r="AA11" s="287"/>
      <c r="AB11" s="292"/>
      <c r="AC11" s="34"/>
      <c r="AD11" s="34"/>
      <c r="AE11" s="247"/>
      <c r="AF11" s="35"/>
      <c r="AG11" s="130"/>
      <c r="AH11" s="130"/>
      <c r="AI11" s="130"/>
      <c r="AJ11" s="130"/>
      <c r="AK11" s="130"/>
      <c r="AL11" s="130"/>
      <c r="AM11" s="130"/>
      <c r="AN11" s="130"/>
      <c r="AO11" s="130"/>
      <c r="AP11" s="131"/>
      <c r="AQ11" s="254"/>
      <c r="AR11" s="255"/>
      <c r="AS11" s="256"/>
      <c r="AT11" s="254"/>
      <c r="AU11" s="255"/>
      <c r="AV11" s="256"/>
      <c r="AW11" s="254"/>
      <c r="AX11" s="255"/>
      <c r="AY11" s="256"/>
      <c r="AZ11" s="254"/>
      <c r="BA11" s="255"/>
      <c r="BB11" s="256"/>
      <c r="BC11" s="260"/>
      <c r="BD11" s="261"/>
      <c r="BE11" s="262"/>
      <c r="BF11" s="254"/>
      <c r="BG11" s="255"/>
      <c r="BH11" s="281"/>
      <c r="BJ11" s="18"/>
    </row>
    <row r="12" spans="1:62" ht="12.75" customHeight="1" thickBot="1" x14ac:dyDescent="0.25">
      <c r="A12" s="263"/>
      <c r="B12" s="264"/>
      <c r="C12" s="264"/>
      <c r="D12" s="264"/>
      <c r="E12" s="265"/>
      <c r="F12" s="266"/>
      <c r="G12" s="264"/>
      <c r="H12" s="264"/>
      <c r="I12" s="267"/>
      <c r="J12" s="268" t="str">
        <f>IF(A12=0,"",A12/F12)</f>
        <v/>
      </c>
      <c r="K12" s="269"/>
      <c r="L12" s="270"/>
      <c r="M12" s="268" t="str">
        <f>IF(A12=0,"",IF(J12&gt;2.8,10,IF(J12&gt;2.099,(J12-2.1)/0.7+8,IF(J12&gt;1.599,(J12-1.6)/0.4*1.9+6,IF(J12&gt;1.199,(J12-1.2)/0.3*1.9+4,IF(J12&gt;1.099,(J12-1.1)/0.09*1.9+2,IF(J12&gt;0.99,(J12-1)/0.1*0.9+1,0)))))))</f>
        <v/>
      </c>
      <c r="N12" s="271"/>
      <c r="O12" s="271"/>
      <c r="P12" s="272"/>
      <c r="Q12" s="273" t="str">
        <f>IF(A12=0,"",IF(M12&lt;2,"Very Low",IF(M12&lt;4,"Low",IF(M12&lt;6,"Moderate",IF(M12&lt;8,"High",IF(M12&lt;10,"Very High",IF(M12&gt;=10,"Extreme")))))))</f>
        <v/>
      </c>
      <c r="R12" s="274"/>
      <c r="S12" s="274"/>
      <c r="T12" s="274"/>
      <c r="U12" s="275"/>
      <c r="V12" s="276"/>
      <c r="W12" s="277"/>
      <c r="X12" s="278"/>
      <c r="Y12" s="278"/>
      <c r="Z12" s="278"/>
      <c r="AA12" s="278"/>
      <c r="AB12" s="279"/>
      <c r="AC12" s="38"/>
      <c r="AD12" s="38"/>
      <c r="AE12" s="247"/>
      <c r="AF12" s="301" t="s">
        <v>59</v>
      </c>
      <c r="AG12" s="302"/>
      <c r="AH12" s="302"/>
      <c r="AI12" s="302"/>
      <c r="AJ12" s="302"/>
      <c r="AK12" s="302"/>
      <c r="AL12" s="302"/>
      <c r="AM12" s="302"/>
      <c r="AN12" s="294" t="s">
        <v>55</v>
      </c>
      <c r="AO12" s="294"/>
      <c r="AP12" s="295"/>
      <c r="AQ12" s="293" t="s">
        <v>60</v>
      </c>
      <c r="AR12" s="294"/>
      <c r="AS12" s="295"/>
      <c r="AT12" s="293" t="s">
        <v>61</v>
      </c>
      <c r="AU12" s="294"/>
      <c r="AV12" s="295"/>
      <c r="AW12" s="293" t="s">
        <v>62</v>
      </c>
      <c r="AX12" s="294"/>
      <c r="AY12" s="295"/>
      <c r="AZ12" s="293" t="s">
        <v>63</v>
      </c>
      <c r="BA12" s="294"/>
      <c r="BB12" s="295"/>
      <c r="BC12" s="293" t="s">
        <v>64</v>
      </c>
      <c r="BD12" s="294"/>
      <c r="BE12" s="295"/>
      <c r="BF12" s="293" t="s">
        <v>65</v>
      </c>
      <c r="BG12" s="294"/>
      <c r="BH12" s="296"/>
      <c r="BJ12" s="18"/>
    </row>
    <row r="13" spans="1:62" ht="12.75" customHeight="1" x14ac:dyDescent="0.25">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47"/>
      <c r="AF13" s="303"/>
      <c r="AG13" s="304"/>
      <c r="AH13" s="304"/>
      <c r="AI13" s="304"/>
      <c r="AJ13" s="304"/>
      <c r="AK13" s="304"/>
      <c r="AL13" s="304"/>
      <c r="AM13" s="304"/>
      <c r="AN13" s="297" t="s">
        <v>56</v>
      </c>
      <c r="AO13" s="297"/>
      <c r="AP13" s="298"/>
      <c r="AQ13" s="299" t="s">
        <v>67</v>
      </c>
      <c r="AR13" s="297"/>
      <c r="AS13" s="298"/>
      <c r="AT13" s="299" t="s">
        <v>68</v>
      </c>
      <c r="AU13" s="297"/>
      <c r="AV13" s="298"/>
      <c r="AW13" s="299" t="s">
        <v>69</v>
      </c>
      <c r="AX13" s="297"/>
      <c r="AY13" s="298"/>
      <c r="AZ13" s="299" t="s">
        <v>70</v>
      </c>
      <c r="BA13" s="297"/>
      <c r="BB13" s="298"/>
      <c r="BC13" s="299" t="s">
        <v>71</v>
      </c>
      <c r="BD13" s="297"/>
      <c r="BE13" s="298"/>
      <c r="BF13" s="299">
        <v>10</v>
      </c>
      <c r="BG13" s="297"/>
      <c r="BH13" s="300"/>
      <c r="BJ13" s="18"/>
    </row>
    <row r="14" spans="1:62" ht="12.75" customHeight="1" x14ac:dyDescent="0.25">
      <c r="A14" s="282" t="s">
        <v>72</v>
      </c>
      <c r="B14" s="283"/>
      <c r="C14" s="283"/>
      <c r="D14" s="283"/>
      <c r="E14" s="284"/>
      <c r="F14" s="285" t="s">
        <v>53</v>
      </c>
      <c r="G14" s="283"/>
      <c r="H14" s="283"/>
      <c r="I14" s="286"/>
      <c r="J14" s="285" t="s">
        <v>55</v>
      </c>
      <c r="K14" s="287"/>
      <c r="L14" s="288"/>
      <c r="M14" s="285" t="s">
        <v>56</v>
      </c>
      <c r="N14" s="283"/>
      <c r="O14" s="283"/>
      <c r="P14" s="316"/>
      <c r="Q14" s="289" t="s">
        <v>57</v>
      </c>
      <c r="R14" s="290"/>
      <c r="S14" s="290"/>
      <c r="T14" s="290"/>
      <c r="U14" s="290"/>
      <c r="V14" s="317"/>
      <c r="W14" s="285" t="s">
        <v>58</v>
      </c>
      <c r="X14" s="287"/>
      <c r="Y14" s="287"/>
      <c r="Z14" s="287"/>
      <c r="AA14" s="287"/>
      <c r="AB14" s="292"/>
      <c r="AC14" s="34"/>
      <c r="AD14" s="34"/>
      <c r="AE14" s="247"/>
      <c r="AF14" s="301" t="s">
        <v>73</v>
      </c>
      <c r="AG14" s="302"/>
      <c r="AH14" s="302"/>
      <c r="AI14" s="302"/>
      <c r="AJ14" s="302"/>
      <c r="AK14" s="302"/>
      <c r="AL14" s="302"/>
      <c r="AM14" s="302"/>
      <c r="AN14" s="294" t="s">
        <v>55</v>
      </c>
      <c r="AO14" s="294"/>
      <c r="AP14" s="295"/>
      <c r="AQ14" s="293" t="s">
        <v>74</v>
      </c>
      <c r="AR14" s="294"/>
      <c r="AS14" s="295"/>
      <c r="AT14" s="293" t="s">
        <v>75</v>
      </c>
      <c r="AU14" s="294"/>
      <c r="AV14" s="295"/>
      <c r="AW14" s="293" t="s">
        <v>76</v>
      </c>
      <c r="AX14" s="294"/>
      <c r="AY14" s="295"/>
      <c r="AZ14" s="293" t="s">
        <v>77</v>
      </c>
      <c r="BA14" s="294"/>
      <c r="BB14" s="295"/>
      <c r="BC14" s="293" t="s">
        <v>78</v>
      </c>
      <c r="BD14" s="294"/>
      <c r="BE14" s="295"/>
      <c r="BF14" s="293" t="s">
        <v>79</v>
      </c>
      <c r="BG14" s="294"/>
      <c r="BH14" s="296"/>
      <c r="BJ14" s="18"/>
    </row>
    <row r="15" spans="1:62" ht="12.75" customHeight="1" thickBot="1" x14ac:dyDescent="0.25">
      <c r="A15" s="263"/>
      <c r="B15" s="264"/>
      <c r="C15" s="264"/>
      <c r="D15" s="264"/>
      <c r="E15" s="265"/>
      <c r="F15" s="268" t="str">
        <f>IF(A12=0,"",A12)</f>
        <v/>
      </c>
      <c r="G15" s="271"/>
      <c r="H15" s="271"/>
      <c r="I15" s="305"/>
      <c r="J15" s="268" t="str">
        <f>IF(A15=0,"",A15/F15)</f>
        <v/>
      </c>
      <c r="K15" s="269"/>
      <c r="L15" s="270"/>
      <c r="M15" s="268" t="str">
        <f>IF(A15=0,"",IF(J15&lt;0.05,10,IF(J15&lt;0.1401,9-((J15-0.05)/0.09),IF(J15&lt;0.2901,7.9-((J15-0.15)/0.14*1.9),IF(J15&lt;0.4901,5.9-((J15-0.3)/0.19*1.9),IF(J15&lt;0.8901,3.9-((J15-0.5)/0.39*1.9),IF(J15&lt;1.01,1.9-((J15-0.9)/0.1*0.9),1)))))))</f>
        <v/>
      </c>
      <c r="N15" s="271"/>
      <c r="O15" s="271"/>
      <c r="P15" s="272"/>
      <c r="Q15" s="273" t="str">
        <f>IF(A15=0,"",IF(M15&lt;2,"Very Low",IF(M15&lt;4,"Low",IF(M15&lt;6,"Moderate",IF(M15&lt;8,"High",IF(M15&lt;10,"Very High",IF(M15&gt;=10,"Extreme")))))))</f>
        <v/>
      </c>
      <c r="R15" s="274"/>
      <c r="S15" s="274"/>
      <c r="T15" s="274"/>
      <c r="U15" s="275"/>
      <c r="V15" s="276"/>
      <c r="W15" s="306"/>
      <c r="X15" s="307"/>
      <c r="Y15" s="307"/>
      <c r="Z15" s="307"/>
      <c r="AA15" s="307"/>
      <c r="AB15" s="308"/>
      <c r="AC15" s="38"/>
      <c r="AD15" s="38"/>
      <c r="AE15" s="247"/>
      <c r="AF15" s="303"/>
      <c r="AG15" s="304"/>
      <c r="AH15" s="304"/>
      <c r="AI15" s="304"/>
      <c r="AJ15" s="304"/>
      <c r="AK15" s="304"/>
      <c r="AL15" s="304"/>
      <c r="AM15" s="304"/>
      <c r="AN15" s="297" t="s">
        <v>56</v>
      </c>
      <c r="AO15" s="297"/>
      <c r="AP15" s="298"/>
      <c r="AQ15" s="299" t="s">
        <v>67</v>
      </c>
      <c r="AR15" s="297"/>
      <c r="AS15" s="298"/>
      <c r="AT15" s="299" t="s">
        <v>68</v>
      </c>
      <c r="AU15" s="297"/>
      <c r="AV15" s="298"/>
      <c r="AW15" s="299" t="s">
        <v>69</v>
      </c>
      <c r="AX15" s="297"/>
      <c r="AY15" s="298"/>
      <c r="AZ15" s="299" t="s">
        <v>70</v>
      </c>
      <c r="BA15" s="297"/>
      <c r="BB15" s="298"/>
      <c r="BC15" s="299" t="s">
        <v>71</v>
      </c>
      <c r="BD15" s="297"/>
      <c r="BE15" s="298"/>
      <c r="BF15" s="299">
        <v>10</v>
      </c>
      <c r="BG15" s="297"/>
      <c r="BH15" s="300"/>
      <c r="BJ15" s="18"/>
    </row>
    <row r="16" spans="1:62" ht="12.75" customHeight="1" x14ac:dyDescent="0.25">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47"/>
      <c r="AF16" s="301" t="s">
        <v>80</v>
      </c>
      <c r="AG16" s="302"/>
      <c r="AH16" s="302"/>
      <c r="AI16" s="302"/>
      <c r="AJ16" s="302"/>
      <c r="AK16" s="302"/>
      <c r="AL16" s="302"/>
      <c r="AM16" s="302"/>
      <c r="AN16" s="294" t="s">
        <v>55</v>
      </c>
      <c r="AO16" s="294"/>
      <c r="AP16" s="295"/>
      <c r="AQ16" s="293" t="s">
        <v>81</v>
      </c>
      <c r="AR16" s="294"/>
      <c r="AS16" s="295"/>
      <c r="AT16" s="293" t="s">
        <v>82</v>
      </c>
      <c r="AU16" s="294"/>
      <c r="AV16" s="295"/>
      <c r="AW16" s="293" t="s">
        <v>83</v>
      </c>
      <c r="AX16" s="294"/>
      <c r="AY16" s="295"/>
      <c r="AZ16" s="293" t="s">
        <v>84</v>
      </c>
      <c r="BA16" s="294"/>
      <c r="BB16" s="295"/>
      <c r="BC16" s="293" t="s">
        <v>85</v>
      </c>
      <c r="BD16" s="333"/>
      <c r="BE16" s="334"/>
      <c r="BF16" s="293" t="s">
        <v>86</v>
      </c>
      <c r="BG16" s="294"/>
      <c r="BH16" s="296"/>
      <c r="BJ16" s="18"/>
    </row>
    <row r="17" spans="1:64" ht="12.75" customHeight="1" x14ac:dyDescent="0.25">
      <c r="A17" s="318" t="s">
        <v>87</v>
      </c>
      <c r="B17" s="319"/>
      <c r="C17" s="319"/>
      <c r="D17" s="319"/>
      <c r="E17" s="320"/>
      <c r="F17" s="324" t="s">
        <v>73</v>
      </c>
      <c r="G17" s="319"/>
      <c r="H17" s="319"/>
      <c r="I17" s="320"/>
      <c r="J17" s="309" t="s">
        <v>55</v>
      </c>
      <c r="K17" s="310"/>
      <c r="L17" s="326"/>
      <c r="M17" s="309" t="s">
        <v>56</v>
      </c>
      <c r="N17" s="328"/>
      <c r="O17" s="328"/>
      <c r="P17" s="329"/>
      <c r="Q17" s="324" t="s">
        <v>57</v>
      </c>
      <c r="R17" s="319"/>
      <c r="S17" s="319"/>
      <c r="T17" s="319"/>
      <c r="U17" s="319"/>
      <c r="V17" s="320"/>
      <c r="W17" s="309" t="s">
        <v>58</v>
      </c>
      <c r="X17" s="310"/>
      <c r="Y17" s="310"/>
      <c r="Z17" s="310"/>
      <c r="AA17" s="310"/>
      <c r="AB17" s="311"/>
      <c r="AC17" s="34"/>
      <c r="AD17" s="34"/>
      <c r="AE17" s="247"/>
      <c r="AF17" s="303"/>
      <c r="AG17" s="304"/>
      <c r="AH17" s="304"/>
      <c r="AI17" s="304"/>
      <c r="AJ17" s="304"/>
      <c r="AK17" s="304"/>
      <c r="AL17" s="304"/>
      <c r="AM17" s="304"/>
      <c r="AN17" s="297" t="s">
        <v>56</v>
      </c>
      <c r="AO17" s="297"/>
      <c r="AP17" s="298"/>
      <c r="AQ17" s="299" t="s">
        <v>67</v>
      </c>
      <c r="AR17" s="297"/>
      <c r="AS17" s="298"/>
      <c r="AT17" s="299" t="s">
        <v>68</v>
      </c>
      <c r="AU17" s="297"/>
      <c r="AV17" s="298"/>
      <c r="AW17" s="299" t="s">
        <v>69</v>
      </c>
      <c r="AX17" s="297"/>
      <c r="AY17" s="298"/>
      <c r="AZ17" s="299" t="s">
        <v>70</v>
      </c>
      <c r="BA17" s="297"/>
      <c r="BB17" s="298"/>
      <c r="BC17" s="299" t="s">
        <v>71</v>
      </c>
      <c r="BD17" s="297"/>
      <c r="BE17" s="298"/>
      <c r="BF17" s="299">
        <v>10</v>
      </c>
      <c r="BG17" s="297"/>
      <c r="BH17" s="300"/>
      <c r="BJ17" s="18"/>
    </row>
    <row r="18" spans="1:64" ht="12.75" customHeight="1" x14ac:dyDescent="0.25">
      <c r="A18" s="321"/>
      <c r="B18" s="322"/>
      <c r="C18" s="322"/>
      <c r="D18" s="322"/>
      <c r="E18" s="323"/>
      <c r="F18" s="325"/>
      <c r="G18" s="322"/>
      <c r="H18" s="322"/>
      <c r="I18" s="323"/>
      <c r="J18" s="312"/>
      <c r="K18" s="313"/>
      <c r="L18" s="327"/>
      <c r="M18" s="330"/>
      <c r="N18" s="331"/>
      <c r="O18" s="331"/>
      <c r="P18" s="332"/>
      <c r="Q18" s="325"/>
      <c r="R18" s="322"/>
      <c r="S18" s="322"/>
      <c r="T18" s="322"/>
      <c r="U18" s="322"/>
      <c r="V18" s="323"/>
      <c r="W18" s="312"/>
      <c r="X18" s="313"/>
      <c r="Y18" s="313"/>
      <c r="Z18" s="313"/>
      <c r="AA18" s="313"/>
      <c r="AB18" s="314"/>
      <c r="AC18" s="34"/>
      <c r="AD18" s="34"/>
      <c r="AE18" s="247"/>
      <c r="AF18" s="301" t="s">
        <v>88</v>
      </c>
      <c r="AG18" s="302"/>
      <c r="AH18" s="302"/>
      <c r="AI18" s="302"/>
      <c r="AJ18" s="302"/>
      <c r="AK18" s="302"/>
      <c r="AL18" s="302"/>
      <c r="AM18" s="302"/>
      <c r="AN18" s="294" t="s">
        <v>55</v>
      </c>
      <c r="AO18" s="294"/>
      <c r="AP18" s="295"/>
      <c r="AQ18" s="293" t="s">
        <v>89</v>
      </c>
      <c r="AR18" s="294"/>
      <c r="AS18" s="295"/>
      <c r="AT18" s="293" t="s">
        <v>90</v>
      </c>
      <c r="AU18" s="294"/>
      <c r="AV18" s="295"/>
      <c r="AW18" s="293" t="s">
        <v>91</v>
      </c>
      <c r="AX18" s="294"/>
      <c r="AY18" s="295"/>
      <c r="AZ18" s="293" t="s">
        <v>92</v>
      </c>
      <c r="BA18" s="294"/>
      <c r="BB18" s="295"/>
      <c r="BC18" s="293" t="s">
        <v>93</v>
      </c>
      <c r="BD18" s="294"/>
      <c r="BE18" s="295"/>
      <c r="BF18" s="293" t="s">
        <v>94</v>
      </c>
      <c r="BG18" s="294"/>
      <c r="BH18" s="296"/>
      <c r="BJ18" s="18"/>
    </row>
    <row r="19" spans="1:64" ht="12.75" customHeight="1" thickBot="1" x14ac:dyDescent="0.25">
      <c r="A19" s="263"/>
      <c r="B19" s="264"/>
      <c r="C19" s="264"/>
      <c r="D19" s="264"/>
      <c r="E19" s="265"/>
      <c r="F19" s="268" t="str">
        <f>J15</f>
        <v/>
      </c>
      <c r="G19" s="271"/>
      <c r="H19" s="271"/>
      <c r="I19" s="305"/>
      <c r="J19" s="268" t="str">
        <f>IF(A19=0,"",A19*F19)</f>
        <v/>
      </c>
      <c r="K19" s="269"/>
      <c r="L19" s="270"/>
      <c r="M19" s="273" t="str">
        <f>IF(A19=0,"",IF(J19&lt;5,10,IF(J19&lt;14.01,9-(J19-5)/9,IF(J19&lt;29.01,7.9-((J19-15)/14*1.9),IF(J19&lt;54.01,5.9-((J19-30)/24*1.9),IF(J19&lt;79.01,3.9-((J19-55)/24*1.9),IF(J19&lt;100.01,1.9-((J19-80)/20*0.9),1)))))))</f>
        <v/>
      </c>
      <c r="N19" s="274"/>
      <c r="O19" s="274"/>
      <c r="P19" s="315"/>
      <c r="Q19" s="273" t="str">
        <f>IF(A19=0,"",IF(M19&lt;2,"Very Low",IF(M19&lt;4,"Low",IF(M19&lt;6,"Moderate",IF(M19&lt;8,"High",IF(M19&lt;10,"Very High",IF(M19&gt;=10,"Extreme")))))))</f>
        <v/>
      </c>
      <c r="R19" s="274"/>
      <c r="S19" s="274"/>
      <c r="T19" s="274"/>
      <c r="U19" s="275"/>
      <c r="V19" s="276"/>
      <c r="W19" s="306"/>
      <c r="X19" s="307"/>
      <c r="Y19" s="307"/>
      <c r="Z19" s="307"/>
      <c r="AA19" s="307"/>
      <c r="AB19" s="308"/>
      <c r="AC19" s="38"/>
      <c r="AD19" s="38"/>
      <c r="AE19" s="247"/>
      <c r="AF19" s="303"/>
      <c r="AG19" s="304"/>
      <c r="AH19" s="304"/>
      <c r="AI19" s="304"/>
      <c r="AJ19" s="304"/>
      <c r="AK19" s="304"/>
      <c r="AL19" s="304"/>
      <c r="AM19" s="304"/>
      <c r="AN19" s="297" t="s">
        <v>56</v>
      </c>
      <c r="AO19" s="297"/>
      <c r="AP19" s="298"/>
      <c r="AQ19" s="299" t="s">
        <v>67</v>
      </c>
      <c r="AR19" s="297"/>
      <c r="AS19" s="298"/>
      <c r="AT19" s="299" t="s">
        <v>68</v>
      </c>
      <c r="AU19" s="297"/>
      <c r="AV19" s="298"/>
      <c r="AW19" s="299" t="s">
        <v>69</v>
      </c>
      <c r="AX19" s="297"/>
      <c r="AY19" s="298"/>
      <c r="AZ19" s="299" t="s">
        <v>70</v>
      </c>
      <c r="BA19" s="297"/>
      <c r="BB19" s="298"/>
      <c r="BC19" s="299" t="s">
        <v>71</v>
      </c>
      <c r="BD19" s="297"/>
      <c r="BE19" s="298"/>
      <c r="BF19" s="299">
        <v>10</v>
      </c>
      <c r="BG19" s="297"/>
      <c r="BH19" s="300"/>
      <c r="BJ19" s="18"/>
    </row>
    <row r="20" spans="1:64" ht="12.75" customHeight="1" x14ac:dyDescent="0.25">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47"/>
      <c r="AF20" s="301" t="s">
        <v>95</v>
      </c>
      <c r="AG20" s="302"/>
      <c r="AH20" s="302"/>
      <c r="AI20" s="302"/>
      <c r="AJ20" s="302"/>
      <c r="AK20" s="302"/>
      <c r="AL20" s="302"/>
      <c r="AM20" s="302"/>
      <c r="AN20" s="294" t="s">
        <v>55</v>
      </c>
      <c r="AO20" s="294"/>
      <c r="AP20" s="295"/>
      <c r="AQ20" s="293" t="s">
        <v>81</v>
      </c>
      <c r="AR20" s="294"/>
      <c r="AS20" s="295"/>
      <c r="AT20" s="293" t="s">
        <v>82</v>
      </c>
      <c r="AU20" s="294"/>
      <c r="AV20" s="295"/>
      <c r="AW20" s="293" t="s">
        <v>83</v>
      </c>
      <c r="AX20" s="294"/>
      <c r="AY20" s="295"/>
      <c r="AZ20" s="293" t="s">
        <v>84</v>
      </c>
      <c r="BA20" s="294"/>
      <c r="BB20" s="295"/>
      <c r="BC20" s="293" t="s">
        <v>96</v>
      </c>
      <c r="BD20" s="294"/>
      <c r="BE20" s="295"/>
      <c r="BF20" s="293" t="s">
        <v>97</v>
      </c>
      <c r="BG20" s="294"/>
      <c r="BH20" s="296"/>
      <c r="BJ20" s="18"/>
    </row>
    <row r="21" spans="1:64" ht="12.75" customHeight="1" thickBot="1" x14ac:dyDescent="0.3">
      <c r="A21" s="282" t="s">
        <v>98</v>
      </c>
      <c r="B21" s="283"/>
      <c r="C21" s="283"/>
      <c r="D21" s="283"/>
      <c r="E21" s="284"/>
      <c r="F21" s="122"/>
      <c r="G21" s="127"/>
      <c r="H21" s="127"/>
      <c r="I21" s="127"/>
      <c r="J21" s="127"/>
      <c r="K21" s="127"/>
      <c r="L21" s="46"/>
      <c r="M21" s="285" t="s">
        <v>56</v>
      </c>
      <c r="N21" s="283"/>
      <c r="O21" s="283"/>
      <c r="P21" s="316"/>
      <c r="Q21" s="289" t="s">
        <v>57</v>
      </c>
      <c r="R21" s="290"/>
      <c r="S21" s="290"/>
      <c r="T21" s="290"/>
      <c r="U21" s="290"/>
      <c r="V21" s="291"/>
      <c r="W21" s="285" t="s">
        <v>58</v>
      </c>
      <c r="X21" s="287"/>
      <c r="Y21" s="287"/>
      <c r="Z21" s="287"/>
      <c r="AA21" s="287"/>
      <c r="AB21" s="292"/>
      <c r="AC21" s="34"/>
      <c r="AD21" s="34"/>
      <c r="AE21" s="247"/>
      <c r="AF21" s="343"/>
      <c r="AG21" s="344"/>
      <c r="AH21" s="344"/>
      <c r="AI21" s="344"/>
      <c r="AJ21" s="344"/>
      <c r="AK21" s="344"/>
      <c r="AL21" s="344"/>
      <c r="AM21" s="344"/>
      <c r="AN21" s="336" t="s">
        <v>56</v>
      </c>
      <c r="AO21" s="336"/>
      <c r="AP21" s="337"/>
      <c r="AQ21" s="335" t="s">
        <v>67</v>
      </c>
      <c r="AR21" s="336"/>
      <c r="AS21" s="337"/>
      <c r="AT21" s="335" t="s">
        <v>68</v>
      </c>
      <c r="AU21" s="336"/>
      <c r="AV21" s="337"/>
      <c r="AW21" s="335" t="s">
        <v>69</v>
      </c>
      <c r="AX21" s="336"/>
      <c r="AY21" s="337"/>
      <c r="AZ21" s="335" t="s">
        <v>70</v>
      </c>
      <c r="BA21" s="336"/>
      <c r="BB21" s="337"/>
      <c r="BC21" s="335" t="s">
        <v>71</v>
      </c>
      <c r="BD21" s="336"/>
      <c r="BE21" s="337"/>
      <c r="BF21" s="335">
        <v>10</v>
      </c>
      <c r="BG21" s="336"/>
      <c r="BH21" s="338"/>
      <c r="BJ21" s="18"/>
    </row>
    <row r="22" spans="1:64" ht="12.75" customHeight="1" thickBot="1" x14ac:dyDescent="0.25">
      <c r="A22" s="263"/>
      <c r="B22" s="264"/>
      <c r="C22" s="264"/>
      <c r="D22" s="264"/>
      <c r="E22" s="265"/>
      <c r="F22" s="47"/>
      <c r="G22" s="126"/>
      <c r="H22" s="126"/>
      <c r="I22" s="126"/>
      <c r="J22" s="126"/>
      <c r="K22" s="126"/>
      <c r="L22" s="49"/>
      <c r="M22" s="339" t="str">
        <f>IF(A22=0,"",IF(A22&gt;119,10,IF(A22&gt;90.99,(A22-91)/28+8,IF(A22&gt;80.99,(A22-81)/9*1.9+6,IF(A22&gt;60.99,(A22-61)/19*1.9+4,IF(A22&gt;20.99,(A22-21)/39*1.9+2,IF(A22&gt;0,(A22-0)/20*0.9+1,1)))))))</f>
        <v/>
      </c>
      <c r="N22" s="340"/>
      <c r="O22" s="340"/>
      <c r="P22" s="315"/>
      <c r="Q22" s="273" t="str">
        <f>IF(A22=0,"",IF(M22&lt;2,"Very Low",IF(M22&lt;4,"Low",IF(M22&lt;6,"Moderate",IF(M22&lt;8,"High",IF(M22&lt;10,"Very High",IF(M22&gt;=10,"Extreme")))))))</f>
        <v/>
      </c>
      <c r="R22" s="274"/>
      <c r="S22" s="274"/>
      <c r="T22" s="274"/>
      <c r="U22" s="275"/>
      <c r="V22" s="276"/>
      <c r="W22" s="306"/>
      <c r="X22" s="307"/>
      <c r="Y22" s="307"/>
      <c r="Z22" s="307"/>
      <c r="AA22" s="307"/>
      <c r="AB22" s="308"/>
      <c r="AC22" s="38"/>
      <c r="AD22" s="38"/>
      <c r="AE22" s="247"/>
      <c r="AF22" s="248" t="s">
        <v>99</v>
      </c>
      <c r="AG22" s="248"/>
      <c r="AH22" s="248"/>
      <c r="AI22" s="248"/>
      <c r="AJ22" s="248"/>
      <c r="AK22" s="248"/>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2"/>
      <c r="BJ22" s="18"/>
    </row>
    <row r="23" spans="1:64" ht="12.75" customHeight="1" x14ac:dyDescent="0.2">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2" t="s">
        <v>100</v>
      </c>
      <c r="AF23" s="354" t="s">
        <v>101</v>
      </c>
      <c r="AG23" s="355"/>
      <c r="AH23" s="356"/>
      <c r="AI23" s="356"/>
      <c r="AJ23" s="356"/>
      <c r="AK23" s="356"/>
      <c r="AL23" s="200"/>
      <c r="AM23" s="357"/>
      <c r="AN23" s="358" t="s">
        <v>102</v>
      </c>
      <c r="AO23" s="200"/>
      <c r="AP23" s="200"/>
      <c r="AQ23" s="200"/>
      <c r="AR23" s="200"/>
      <c r="AS23" s="200"/>
      <c r="AT23" s="200"/>
      <c r="AU23" s="200"/>
      <c r="AV23" s="200"/>
      <c r="AW23" s="200"/>
      <c r="AX23" s="200"/>
      <c r="AY23" s="200"/>
      <c r="AZ23" s="200"/>
      <c r="BA23" s="200"/>
      <c r="BB23" s="200"/>
      <c r="BC23" s="200"/>
      <c r="BD23" s="200"/>
      <c r="BE23" s="200"/>
      <c r="BF23" s="200"/>
      <c r="BG23" s="200"/>
      <c r="BH23" s="201"/>
      <c r="BJ23" s="18"/>
    </row>
    <row r="24" spans="1:64" ht="12.75" customHeight="1" x14ac:dyDescent="0.2">
      <c r="A24" s="318" t="s">
        <v>103</v>
      </c>
      <c r="B24" s="319"/>
      <c r="C24" s="319"/>
      <c r="D24" s="319"/>
      <c r="E24" s="320"/>
      <c r="F24" s="123"/>
      <c r="G24" s="124"/>
      <c r="H24" s="124"/>
      <c r="I24" s="52"/>
      <c r="J24" s="52"/>
      <c r="K24" s="52"/>
      <c r="L24" s="53"/>
      <c r="M24" s="309" t="s">
        <v>56</v>
      </c>
      <c r="N24" s="328"/>
      <c r="O24" s="328"/>
      <c r="P24" s="329"/>
      <c r="Q24" s="324" t="s">
        <v>57</v>
      </c>
      <c r="R24" s="319"/>
      <c r="S24" s="319"/>
      <c r="T24" s="319"/>
      <c r="U24" s="319"/>
      <c r="V24" s="320"/>
      <c r="W24" s="309" t="s">
        <v>58</v>
      </c>
      <c r="X24" s="310"/>
      <c r="Y24" s="310"/>
      <c r="Z24" s="310"/>
      <c r="AA24" s="310"/>
      <c r="AB24" s="311"/>
      <c r="AC24" s="34"/>
      <c r="AD24" s="34"/>
      <c r="AE24" s="352"/>
      <c r="AF24" s="348" t="s">
        <v>104</v>
      </c>
      <c r="AG24" s="349"/>
      <c r="AH24" s="346"/>
      <c r="AI24" s="346"/>
      <c r="AJ24" s="346"/>
      <c r="AK24" s="346"/>
      <c r="AL24" s="346"/>
      <c r="AM24" s="350"/>
      <c r="AN24" s="345" t="s">
        <v>105</v>
      </c>
      <c r="AO24" s="346"/>
      <c r="AP24" s="346"/>
      <c r="AQ24" s="346"/>
      <c r="AR24" s="346"/>
      <c r="AS24" s="346"/>
      <c r="AT24" s="346"/>
      <c r="AU24" s="346"/>
      <c r="AV24" s="346"/>
      <c r="AW24" s="346"/>
      <c r="AX24" s="346"/>
      <c r="AY24" s="346"/>
      <c r="AZ24" s="346"/>
      <c r="BA24" s="346"/>
      <c r="BB24" s="346"/>
      <c r="BC24" s="346"/>
      <c r="BD24" s="346"/>
      <c r="BE24" s="346"/>
      <c r="BF24" s="346"/>
      <c r="BG24" s="346"/>
      <c r="BH24" s="347"/>
      <c r="BJ24" s="18"/>
    </row>
    <row r="25" spans="1:64" ht="12.75" customHeight="1" x14ac:dyDescent="0.2">
      <c r="A25" s="321"/>
      <c r="B25" s="322"/>
      <c r="C25" s="322"/>
      <c r="D25" s="322"/>
      <c r="E25" s="323"/>
      <c r="F25" s="54"/>
      <c r="G25" s="55"/>
      <c r="H25" s="55"/>
      <c r="I25" s="55"/>
      <c r="J25" s="55"/>
      <c r="K25" s="55"/>
      <c r="L25" s="56"/>
      <c r="M25" s="330"/>
      <c r="N25" s="331"/>
      <c r="O25" s="331"/>
      <c r="P25" s="332"/>
      <c r="Q25" s="325"/>
      <c r="R25" s="322"/>
      <c r="S25" s="322"/>
      <c r="T25" s="322"/>
      <c r="U25" s="322"/>
      <c r="V25" s="323"/>
      <c r="W25" s="312"/>
      <c r="X25" s="313"/>
      <c r="Y25" s="313"/>
      <c r="Z25" s="313"/>
      <c r="AA25" s="313"/>
      <c r="AB25" s="314"/>
      <c r="AC25" s="34"/>
      <c r="AD25" s="34"/>
      <c r="AE25" s="352"/>
      <c r="AF25" s="348" t="s">
        <v>106</v>
      </c>
      <c r="AG25" s="349"/>
      <c r="AH25" s="287"/>
      <c r="AI25" s="287"/>
      <c r="AJ25" s="287"/>
      <c r="AK25" s="287"/>
      <c r="AL25" s="346"/>
      <c r="AM25" s="350"/>
      <c r="AN25" s="345" t="s">
        <v>107</v>
      </c>
      <c r="AO25" s="346"/>
      <c r="AP25" s="346"/>
      <c r="AQ25" s="346"/>
      <c r="AR25" s="346"/>
      <c r="AS25" s="346"/>
      <c r="AT25" s="346"/>
      <c r="AU25" s="346"/>
      <c r="AV25" s="346"/>
      <c r="AW25" s="346"/>
      <c r="AX25" s="346"/>
      <c r="AY25" s="346"/>
      <c r="AZ25" s="346"/>
      <c r="BA25" s="346"/>
      <c r="BB25" s="346"/>
      <c r="BC25" s="346"/>
      <c r="BD25" s="346"/>
      <c r="BE25" s="346"/>
      <c r="BF25" s="346"/>
      <c r="BG25" s="346"/>
      <c r="BH25" s="347"/>
      <c r="BJ25" s="18"/>
    </row>
    <row r="26" spans="1:64" ht="12.75" customHeight="1" thickBot="1" x14ac:dyDescent="0.25">
      <c r="A26" s="263"/>
      <c r="B26" s="264"/>
      <c r="C26" s="264"/>
      <c r="D26" s="264"/>
      <c r="E26" s="265"/>
      <c r="F26" s="47"/>
      <c r="G26" s="126"/>
      <c r="H26" s="126"/>
      <c r="I26" s="126"/>
      <c r="J26" s="126"/>
      <c r="K26" s="126"/>
      <c r="L26" s="49"/>
      <c r="M26" s="268" t="str">
        <f>IF(A26=0,"",IF(A26&lt;10,10,IF(A26&lt;15.01,9-((A26-10)/5),IF(A26&lt;29.01,7.9-((A26-15)/14*1.9),IF(A26&lt;54.01,5.9-((A26-30)/24*1.9),IF(A26&lt;79.01,3.9-((A26-55)/24*1.9),IF(A26&lt;100.01,1.9-((A26-80)/20*0.9),1)))))))</f>
        <v/>
      </c>
      <c r="N26" s="271"/>
      <c r="O26" s="271"/>
      <c r="P26" s="272"/>
      <c r="Q26" s="273" t="str">
        <f>IF(A26=0,"",IF(M26&lt;2,"Very Low",IF(M26&lt;4,"Low",IF(M26&lt;6,"Moderate",IF(M26&lt;8,"High",IF(M26&lt;10,"Very High",IF(M26&gt;=10,"Extreme")))))))</f>
        <v/>
      </c>
      <c r="R26" s="274"/>
      <c r="S26" s="274"/>
      <c r="T26" s="274"/>
      <c r="U26" s="275"/>
      <c r="V26" s="276"/>
      <c r="W26" s="306"/>
      <c r="X26" s="307"/>
      <c r="Y26" s="307"/>
      <c r="Z26" s="307"/>
      <c r="AA26" s="307"/>
      <c r="AB26" s="308"/>
      <c r="AC26" s="38"/>
      <c r="AD26" s="38"/>
      <c r="AE26" s="352"/>
      <c r="AF26" s="348" t="s">
        <v>108</v>
      </c>
      <c r="AG26" s="349"/>
      <c r="AH26" s="287"/>
      <c r="AI26" s="287"/>
      <c r="AJ26" s="287"/>
      <c r="AK26" s="287"/>
      <c r="AL26" s="346"/>
      <c r="AM26" s="350"/>
      <c r="AN26" s="351" t="s">
        <v>109</v>
      </c>
      <c r="AO26" s="346"/>
      <c r="AP26" s="346"/>
      <c r="AQ26" s="346"/>
      <c r="AR26" s="346"/>
      <c r="AS26" s="346"/>
      <c r="AT26" s="346"/>
      <c r="AU26" s="346"/>
      <c r="AV26" s="346"/>
      <c r="AW26" s="346"/>
      <c r="AX26" s="346"/>
      <c r="AY26" s="346"/>
      <c r="AZ26" s="346"/>
      <c r="BA26" s="346"/>
      <c r="BB26" s="346"/>
      <c r="BC26" s="346"/>
      <c r="BD26" s="346"/>
      <c r="BE26" s="346"/>
      <c r="BF26" s="346"/>
      <c r="BG26" s="346"/>
      <c r="BH26" s="347"/>
      <c r="BJ26" s="18"/>
    </row>
    <row r="27" spans="1:64" ht="12.75" customHeight="1" x14ac:dyDescent="0.2">
      <c r="A27" s="39"/>
      <c r="B27" s="40"/>
      <c r="C27" s="40"/>
      <c r="D27" s="40"/>
      <c r="E27" s="40"/>
      <c r="F27" s="57"/>
      <c r="G27" s="57"/>
      <c r="H27" s="57"/>
      <c r="I27" s="57"/>
      <c r="J27" s="57"/>
      <c r="K27" s="57"/>
      <c r="L27" s="58"/>
      <c r="M27" s="359" t="s">
        <v>110</v>
      </c>
      <c r="N27" s="360"/>
      <c r="O27" s="360"/>
      <c r="P27" s="361"/>
      <c r="Q27" s="362"/>
      <c r="R27" s="362"/>
      <c r="S27" s="362"/>
      <c r="T27" s="362"/>
      <c r="U27" s="362"/>
      <c r="V27" s="363"/>
      <c r="W27" s="285" t="s">
        <v>58</v>
      </c>
      <c r="X27" s="287"/>
      <c r="Y27" s="287"/>
      <c r="Z27" s="287"/>
      <c r="AA27" s="287"/>
      <c r="AB27" s="292"/>
      <c r="AC27" s="34"/>
      <c r="AD27" s="34"/>
      <c r="AE27" s="352"/>
      <c r="AF27" s="348" t="s">
        <v>111</v>
      </c>
      <c r="AG27" s="349"/>
      <c r="AH27" s="287"/>
      <c r="AI27" s="287"/>
      <c r="AJ27" s="287"/>
      <c r="AK27" s="287"/>
      <c r="AL27" s="346"/>
      <c r="AM27" s="350"/>
      <c r="AN27" s="351" t="s">
        <v>112</v>
      </c>
      <c r="AO27" s="346"/>
      <c r="AP27" s="346"/>
      <c r="AQ27" s="346"/>
      <c r="AR27" s="346"/>
      <c r="AS27" s="346"/>
      <c r="AT27" s="346"/>
      <c r="AU27" s="346"/>
      <c r="AV27" s="346"/>
      <c r="AW27" s="346"/>
      <c r="AX27" s="346"/>
      <c r="AY27" s="346"/>
      <c r="AZ27" s="346"/>
      <c r="BA27" s="346"/>
      <c r="BB27" s="346"/>
      <c r="BC27" s="346"/>
      <c r="BD27" s="346"/>
      <c r="BE27" s="346"/>
      <c r="BF27" s="346"/>
      <c r="BG27" s="346"/>
      <c r="BH27" s="347"/>
      <c r="BJ27" s="18"/>
    </row>
    <row r="28" spans="1:64" ht="12.75" customHeight="1" thickBot="1" x14ac:dyDescent="0.25">
      <c r="A28" s="59" t="s">
        <v>113</v>
      </c>
      <c r="B28" s="60"/>
      <c r="C28" s="60"/>
      <c r="D28" s="60"/>
      <c r="E28" s="61"/>
      <c r="F28" s="61"/>
      <c r="G28" s="61"/>
      <c r="H28" s="61"/>
      <c r="I28" s="61"/>
      <c r="J28" s="61"/>
      <c r="K28" s="61"/>
      <c r="L28" s="62"/>
      <c r="M28" s="266"/>
      <c r="N28" s="264"/>
      <c r="O28" s="264"/>
      <c r="P28" s="364"/>
      <c r="Q28" s="365"/>
      <c r="R28" s="365"/>
      <c r="S28" s="365"/>
      <c r="T28" s="365"/>
      <c r="U28" s="365"/>
      <c r="V28" s="366"/>
      <c r="W28" s="306"/>
      <c r="X28" s="307"/>
      <c r="Y28" s="307"/>
      <c r="Z28" s="307"/>
      <c r="AA28" s="307"/>
      <c r="AB28" s="308"/>
      <c r="AC28" s="38"/>
      <c r="AD28" s="38"/>
      <c r="AE28" s="352"/>
      <c r="AF28" s="348" t="s">
        <v>114</v>
      </c>
      <c r="AG28" s="349"/>
      <c r="AH28" s="287"/>
      <c r="AI28" s="287"/>
      <c r="AJ28" s="287"/>
      <c r="AK28" s="287"/>
      <c r="AL28" s="367"/>
      <c r="AM28" s="368"/>
      <c r="AN28" s="345" t="s">
        <v>115</v>
      </c>
      <c r="AO28" s="346"/>
      <c r="AP28" s="346"/>
      <c r="AQ28" s="346"/>
      <c r="AR28" s="346"/>
      <c r="AS28" s="346"/>
      <c r="AT28" s="346"/>
      <c r="AU28" s="346"/>
      <c r="AV28" s="346"/>
      <c r="AW28" s="346"/>
      <c r="AX28" s="346"/>
      <c r="AY28" s="346"/>
      <c r="AZ28" s="346"/>
      <c r="BA28" s="346"/>
      <c r="BB28" s="346"/>
      <c r="BC28" s="346"/>
      <c r="BD28" s="346"/>
      <c r="BE28" s="346"/>
      <c r="BF28" s="346"/>
      <c r="BG28" s="346"/>
      <c r="BH28" s="347"/>
      <c r="BJ28" s="18"/>
    </row>
    <row r="29" spans="1:64" ht="12.75" customHeight="1" thickBot="1" x14ac:dyDescent="0.25">
      <c r="A29" s="39"/>
      <c r="B29" s="40"/>
      <c r="C29" s="40"/>
      <c r="D29" s="40"/>
      <c r="E29" s="40"/>
      <c r="F29" s="57"/>
      <c r="G29" s="57"/>
      <c r="H29" s="57"/>
      <c r="I29" s="57"/>
      <c r="J29" s="57"/>
      <c r="K29" s="57"/>
      <c r="L29" s="58"/>
      <c r="M29" s="359" t="s">
        <v>110</v>
      </c>
      <c r="N29" s="360"/>
      <c r="O29" s="360"/>
      <c r="P29" s="396"/>
      <c r="Q29" s="397"/>
      <c r="R29" s="362"/>
      <c r="S29" s="362"/>
      <c r="T29" s="362"/>
      <c r="U29" s="398"/>
      <c r="V29" s="399"/>
      <c r="W29" s="285" t="s">
        <v>58</v>
      </c>
      <c r="X29" s="287"/>
      <c r="Y29" s="287"/>
      <c r="Z29" s="287"/>
      <c r="AA29" s="287"/>
      <c r="AB29" s="292"/>
      <c r="AC29" s="34"/>
      <c r="AD29" s="34"/>
      <c r="AE29" s="352"/>
      <c r="AF29" s="400" t="s">
        <v>116</v>
      </c>
      <c r="AG29" s="401"/>
      <c r="AH29" s="402"/>
      <c r="AI29" s="402"/>
      <c r="AJ29" s="402"/>
      <c r="AK29" s="402"/>
      <c r="AL29" s="403"/>
      <c r="AM29" s="404"/>
      <c r="AN29" s="405" t="s">
        <v>117</v>
      </c>
      <c r="AO29" s="406"/>
      <c r="AP29" s="406"/>
      <c r="AQ29" s="406"/>
      <c r="AR29" s="406"/>
      <c r="AS29" s="406"/>
      <c r="AT29" s="406"/>
      <c r="AU29" s="406"/>
      <c r="AV29" s="406"/>
      <c r="AW29" s="406"/>
      <c r="AX29" s="406"/>
      <c r="AY29" s="406"/>
      <c r="AZ29" s="406"/>
      <c r="BA29" s="406"/>
      <c r="BB29" s="406"/>
      <c r="BC29" s="406"/>
      <c r="BD29" s="406"/>
      <c r="BE29" s="406"/>
      <c r="BF29" s="406"/>
      <c r="BG29" s="406"/>
      <c r="BH29" s="407"/>
      <c r="BJ29" s="18"/>
    </row>
    <row r="30" spans="1:64" ht="12.75" customHeight="1" thickBot="1" x14ac:dyDescent="0.25">
      <c r="A30" s="63" t="s">
        <v>118</v>
      </c>
      <c r="B30" s="64"/>
      <c r="C30" s="64"/>
      <c r="D30" s="64"/>
      <c r="E30" s="65"/>
      <c r="F30" s="65"/>
      <c r="G30" s="65"/>
      <c r="H30" s="65"/>
      <c r="I30" s="65"/>
      <c r="J30" s="65"/>
      <c r="K30" s="65"/>
      <c r="L30" s="66"/>
      <c r="M30" s="408"/>
      <c r="N30" s="409"/>
      <c r="O30" s="409"/>
      <c r="P30" s="410"/>
      <c r="Q30" s="309"/>
      <c r="R30" s="328"/>
      <c r="S30" s="328"/>
      <c r="T30" s="328"/>
      <c r="U30" s="411"/>
      <c r="V30" s="412"/>
      <c r="W30" s="306"/>
      <c r="X30" s="307"/>
      <c r="Y30" s="307"/>
      <c r="Z30" s="307"/>
      <c r="AA30" s="307"/>
      <c r="AB30" s="308"/>
      <c r="AC30" s="38"/>
      <c r="AD30" s="38"/>
      <c r="AE30" s="352"/>
      <c r="AF30" s="248" t="s">
        <v>119</v>
      </c>
      <c r="AG30" s="248"/>
      <c r="AH30" s="248"/>
      <c r="AI30" s="248"/>
      <c r="AJ30" s="248"/>
      <c r="AK30" s="248"/>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2"/>
      <c r="BJ30" s="18"/>
    </row>
    <row r="31" spans="1:64" ht="12.75" customHeight="1" thickTop="1" thickBot="1" x14ac:dyDescent="0.3">
      <c r="A31" s="421" t="s">
        <v>120</v>
      </c>
      <c r="B31" s="422"/>
      <c r="C31" s="422"/>
      <c r="D31" s="422"/>
      <c r="E31" s="423"/>
      <c r="F31" s="423"/>
      <c r="G31" s="423"/>
      <c r="H31" s="423"/>
      <c r="I31" s="423"/>
      <c r="J31" s="423"/>
      <c r="K31" s="423"/>
      <c r="L31" s="423"/>
      <c r="M31" s="424" t="str">
        <f>IF(A12=0,"",SUM(M11:P30))</f>
        <v/>
      </c>
      <c r="N31" s="424"/>
      <c r="O31" s="424"/>
      <c r="P31" s="425"/>
      <c r="Q31" s="369"/>
      <c r="R31" s="369"/>
      <c r="S31" s="369"/>
      <c r="T31" s="369"/>
      <c r="U31" s="370"/>
      <c r="V31" s="370"/>
      <c r="W31" s="370"/>
      <c r="X31" s="370"/>
      <c r="Y31" s="370"/>
      <c r="Z31" s="370"/>
      <c r="AA31" s="371"/>
      <c r="AB31" s="372"/>
      <c r="AC31" s="67"/>
      <c r="AD31" s="67"/>
      <c r="AE31" s="353"/>
      <c r="AF31" s="373" t="s">
        <v>121</v>
      </c>
      <c r="AG31" s="374"/>
      <c r="AH31" s="374"/>
      <c r="AI31" s="374"/>
      <c r="AJ31" s="374"/>
      <c r="AK31" s="374"/>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75"/>
      <c r="BH31" s="376"/>
      <c r="BJ31" s="18"/>
    </row>
    <row r="32" spans="1:64" s="19" customFormat="1" ht="12.75" customHeight="1" thickBot="1" x14ac:dyDescent="0.3">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25">
      <c r="A33" s="377" t="s">
        <v>122</v>
      </c>
      <c r="B33" s="356"/>
      <c r="C33" s="356"/>
      <c r="D33" s="356"/>
      <c r="E33" s="356"/>
      <c r="F33" s="356"/>
      <c r="G33" s="356"/>
      <c r="H33" s="356"/>
      <c r="I33" s="356"/>
      <c r="J33" s="356"/>
      <c r="K33" s="356"/>
      <c r="L33" s="356"/>
      <c r="M33" s="378"/>
      <c r="N33" s="70"/>
      <c r="O33" s="20"/>
      <c r="P33" s="20"/>
      <c r="Q33" s="20"/>
      <c r="R33" s="20"/>
      <c r="S33" s="20"/>
      <c r="AH33" s="19"/>
      <c r="AO33" s="18"/>
      <c r="AP33" s="379"/>
      <c r="AQ33" s="183"/>
      <c r="AR33" s="183"/>
      <c r="AS33" s="183"/>
      <c r="AT33" s="183"/>
      <c r="AU33" s="183"/>
      <c r="AV33" s="183"/>
      <c r="AW33" s="183"/>
      <c r="AX33" s="183"/>
      <c r="AY33" s="183"/>
      <c r="AZ33" s="183"/>
      <c r="BA33" s="183"/>
      <c r="BB33" s="183"/>
      <c r="BC33" s="183"/>
      <c r="BD33" s="183"/>
      <c r="BE33" s="183"/>
      <c r="BF33" s="183"/>
      <c r="BG33" s="183"/>
      <c r="BH33" s="183"/>
      <c r="BI33" s="71"/>
    </row>
    <row r="34" spans="1:61" ht="12.75" customHeight="1" x14ac:dyDescent="0.25">
      <c r="A34" s="384" t="s">
        <v>123</v>
      </c>
      <c r="B34" s="310"/>
      <c r="C34" s="310"/>
      <c r="D34" s="326"/>
      <c r="E34" s="388" t="s">
        <v>124</v>
      </c>
      <c r="F34" s="388"/>
      <c r="G34" s="388"/>
      <c r="H34" s="389"/>
      <c r="I34" s="391" t="s">
        <v>58</v>
      </c>
      <c r="J34" s="310"/>
      <c r="K34" s="310"/>
      <c r="L34" s="310"/>
      <c r="M34" s="311"/>
      <c r="N34" s="70"/>
      <c r="O34" s="72"/>
      <c r="P34" s="20"/>
      <c r="Q34" s="20"/>
      <c r="R34" s="20"/>
      <c r="S34" s="20"/>
      <c r="AH34" s="19"/>
      <c r="AO34" s="18"/>
      <c r="AP34" s="380"/>
      <c r="AQ34" s="381"/>
      <c r="AR34" s="381"/>
      <c r="AS34" s="381"/>
      <c r="AT34" s="381"/>
      <c r="AU34" s="381"/>
      <c r="AV34" s="381"/>
      <c r="AW34" s="381"/>
      <c r="AX34" s="381"/>
      <c r="AY34" s="381"/>
      <c r="AZ34" s="381"/>
      <c r="BA34" s="381"/>
      <c r="BB34" s="381"/>
      <c r="BC34" s="381"/>
      <c r="BD34" s="381"/>
      <c r="BE34" s="381"/>
      <c r="BF34" s="381"/>
      <c r="BG34" s="381"/>
      <c r="BH34" s="381"/>
      <c r="BI34" s="71"/>
    </row>
    <row r="35" spans="1:61" ht="12.75" customHeight="1" thickBot="1" x14ac:dyDescent="0.3">
      <c r="A35" s="385"/>
      <c r="B35" s="386"/>
      <c r="C35" s="386"/>
      <c r="D35" s="387"/>
      <c r="E35" s="390"/>
      <c r="F35" s="390"/>
      <c r="G35" s="390"/>
      <c r="H35" s="390"/>
      <c r="I35" s="392"/>
      <c r="J35" s="386"/>
      <c r="K35" s="386"/>
      <c r="L35" s="386"/>
      <c r="M35" s="393"/>
      <c r="N35" s="70"/>
      <c r="O35" s="72"/>
      <c r="P35" s="20"/>
      <c r="Q35" s="20"/>
      <c r="R35" s="20"/>
      <c r="S35" s="20"/>
      <c r="T35" s="25"/>
      <c r="U35" s="25"/>
      <c r="V35" s="25"/>
      <c r="W35" s="25"/>
      <c r="X35" s="25"/>
      <c r="Y35" s="25"/>
      <c r="Z35" s="25"/>
      <c r="AH35" s="19"/>
      <c r="AO35" s="18"/>
      <c r="AP35" s="380"/>
      <c r="AQ35" s="381"/>
      <c r="AR35" s="381"/>
      <c r="AS35" s="381"/>
      <c r="AT35" s="381"/>
      <c r="AU35" s="381"/>
      <c r="AV35" s="381"/>
      <c r="AW35" s="381"/>
      <c r="AX35" s="381"/>
      <c r="AY35" s="381"/>
      <c r="AZ35" s="381"/>
      <c r="BA35" s="381"/>
      <c r="BB35" s="381"/>
      <c r="BC35" s="381"/>
      <c r="BD35" s="381"/>
      <c r="BE35" s="381"/>
      <c r="BF35" s="381"/>
      <c r="BG35" s="381"/>
      <c r="BH35" s="381"/>
      <c r="BI35" s="71"/>
    </row>
    <row r="36" spans="1:61" ht="12.75" customHeight="1" x14ac:dyDescent="0.25">
      <c r="A36" s="394"/>
      <c r="B36" s="395"/>
      <c r="C36" s="395"/>
      <c r="D36" s="395"/>
      <c r="E36" s="395"/>
      <c r="F36" s="395"/>
      <c r="G36" s="395"/>
      <c r="H36" s="395"/>
      <c r="I36" s="413"/>
      <c r="J36" s="414"/>
      <c r="K36" s="414"/>
      <c r="L36" s="414"/>
      <c r="M36" s="415"/>
      <c r="N36" s="73"/>
      <c r="O36" s="74"/>
      <c r="P36" s="74"/>
      <c r="Q36" s="74"/>
      <c r="R36" s="74"/>
      <c r="S36" s="74"/>
      <c r="AH36" s="19"/>
      <c r="AO36" s="18"/>
      <c r="AP36" s="380"/>
      <c r="AQ36" s="381"/>
      <c r="AR36" s="381"/>
      <c r="AS36" s="381"/>
      <c r="AT36" s="381"/>
      <c r="AU36" s="381"/>
      <c r="AV36" s="381"/>
      <c r="AW36" s="381"/>
      <c r="AX36" s="381"/>
      <c r="AY36" s="381"/>
      <c r="AZ36" s="381"/>
      <c r="BA36" s="381"/>
      <c r="BB36" s="381"/>
      <c r="BC36" s="381"/>
      <c r="BD36" s="381"/>
      <c r="BE36" s="381"/>
      <c r="BF36" s="381"/>
      <c r="BG36" s="381"/>
      <c r="BH36" s="381"/>
      <c r="BI36" s="71"/>
    </row>
    <row r="37" spans="1:61" ht="12.75" customHeight="1" x14ac:dyDescent="0.25">
      <c r="A37" s="416"/>
      <c r="B37" s="417"/>
      <c r="C37" s="417"/>
      <c r="D37" s="417"/>
      <c r="E37" s="417"/>
      <c r="F37" s="417"/>
      <c r="G37" s="417"/>
      <c r="H37" s="417"/>
      <c r="I37" s="418"/>
      <c r="J37" s="419"/>
      <c r="K37" s="419"/>
      <c r="L37" s="419"/>
      <c r="M37" s="420"/>
      <c r="N37" s="73"/>
      <c r="O37" s="74"/>
      <c r="P37" s="74"/>
      <c r="Q37" s="74"/>
      <c r="R37" s="74"/>
      <c r="S37" s="74"/>
      <c r="AH37" s="19"/>
      <c r="AO37" s="18"/>
      <c r="AP37" s="380"/>
      <c r="AQ37" s="381"/>
      <c r="AR37" s="381"/>
      <c r="AS37" s="381"/>
      <c r="AT37" s="381"/>
      <c r="AU37" s="381"/>
      <c r="AV37" s="381"/>
      <c r="AW37" s="381"/>
      <c r="AX37" s="381"/>
      <c r="AY37" s="381"/>
      <c r="AZ37" s="381"/>
      <c r="BA37" s="381"/>
      <c r="BB37" s="381"/>
      <c r="BC37" s="381"/>
      <c r="BD37" s="381"/>
      <c r="BE37" s="381"/>
      <c r="BF37" s="381"/>
      <c r="BG37" s="381"/>
      <c r="BH37" s="381"/>
      <c r="BI37" s="71"/>
    </row>
    <row r="38" spans="1:61" ht="12.75" customHeight="1" x14ac:dyDescent="0.25">
      <c r="A38" s="416"/>
      <c r="B38" s="417"/>
      <c r="C38" s="417"/>
      <c r="D38" s="417"/>
      <c r="E38" s="417"/>
      <c r="F38" s="417"/>
      <c r="G38" s="417"/>
      <c r="H38" s="417"/>
      <c r="I38" s="418"/>
      <c r="J38" s="419"/>
      <c r="K38" s="419"/>
      <c r="L38" s="419"/>
      <c r="M38" s="420"/>
      <c r="N38" s="73"/>
      <c r="O38" s="74"/>
      <c r="P38" s="74"/>
      <c r="Q38" s="74"/>
      <c r="R38" s="74"/>
      <c r="S38" s="74"/>
      <c r="AH38" s="19"/>
      <c r="AO38" s="18"/>
      <c r="AP38" s="380"/>
      <c r="AQ38" s="381"/>
      <c r="AR38" s="381"/>
      <c r="AS38" s="381"/>
      <c r="AT38" s="381"/>
      <c r="AU38" s="381"/>
      <c r="AV38" s="381"/>
      <c r="AW38" s="381"/>
      <c r="AX38" s="381"/>
      <c r="AY38" s="381"/>
      <c r="AZ38" s="381"/>
      <c r="BA38" s="381"/>
      <c r="BB38" s="381"/>
      <c r="BC38" s="381"/>
      <c r="BD38" s="381"/>
      <c r="BE38" s="381"/>
      <c r="BF38" s="381"/>
      <c r="BG38" s="381"/>
      <c r="BH38" s="381"/>
      <c r="BI38" s="71"/>
    </row>
    <row r="39" spans="1:61" ht="12.75" customHeight="1" x14ac:dyDescent="0.25">
      <c r="A39" s="416"/>
      <c r="B39" s="417"/>
      <c r="C39" s="417"/>
      <c r="D39" s="417"/>
      <c r="E39" s="417"/>
      <c r="F39" s="417"/>
      <c r="G39" s="417"/>
      <c r="H39" s="417"/>
      <c r="I39" s="418"/>
      <c r="J39" s="419"/>
      <c r="K39" s="419"/>
      <c r="L39" s="419"/>
      <c r="M39" s="420"/>
      <c r="N39" s="73"/>
      <c r="O39" s="74"/>
      <c r="P39" s="74"/>
      <c r="Q39" s="74"/>
      <c r="R39" s="74"/>
      <c r="S39" s="74"/>
      <c r="AH39" s="19"/>
      <c r="AO39" s="18"/>
      <c r="AP39" s="380"/>
      <c r="AQ39" s="381"/>
      <c r="AR39" s="381"/>
      <c r="AS39" s="381"/>
      <c r="AT39" s="381"/>
      <c r="AU39" s="381"/>
      <c r="AV39" s="381"/>
      <c r="AW39" s="381"/>
      <c r="AX39" s="381"/>
      <c r="AY39" s="381"/>
      <c r="AZ39" s="381"/>
      <c r="BA39" s="381"/>
      <c r="BB39" s="381"/>
      <c r="BC39" s="381"/>
      <c r="BD39" s="381"/>
      <c r="BE39" s="381"/>
      <c r="BF39" s="381"/>
      <c r="BG39" s="381"/>
      <c r="BH39" s="381"/>
      <c r="BI39" s="71"/>
    </row>
    <row r="40" spans="1:61" ht="12.75" customHeight="1" x14ac:dyDescent="0.25">
      <c r="A40" s="416"/>
      <c r="B40" s="417"/>
      <c r="C40" s="417"/>
      <c r="D40" s="417"/>
      <c r="E40" s="417"/>
      <c r="F40" s="417"/>
      <c r="G40" s="417"/>
      <c r="H40" s="417"/>
      <c r="I40" s="418"/>
      <c r="J40" s="419"/>
      <c r="K40" s="419"/>
      <c r="L40" s="419"/>
      <c r="M40" s="420"/>
      <c r="N40" s="73"/>
      <c r="O40" s="74"/>
      <c r="P40" s="74"/>
      <c r="Q40" s="74"/>
      <c r="R40" s="74"/>
      <c r="S40" s="74"/>
      <c r="AH40" s="19"/>
      <c r="AO40" s="18"/>
      <c r="AP40" s="380"/>
      <c r="AQ40" s="381"/>
      <c r="AR40" s="381"/>
      <c r="AS40" s="381"/>
      <c r="AT40" s="381"/>
      <c r="AU40" s="381"/>
      <c r="AV40" s="381"/>
      <c r="AW40" s="381"/>
      <c r="AX40" s="381"/>
      <c r="AY40" s="381"/>
      <c r="AZ40" s="381"/>
      <c r="BA40" s="381"/>
      <c r="BB40" s="381"/>
      <c r="BC40" s="381"/>
      <c r="BD40" s="381"/>
      <c r="BE40" s="381"/>
      <c r="BF40" s="381"/>
      <c r="BG40" s="381"/>
      <c r="BH40" s="381"/>
      <c r="BI40" s="71"/>
    </row>
    <row r="41" spans="1:61" ht="12.75" customHeight="1" x14ac:dyDescent="0.25">
      <c r="A41" s="416"/>
      <c r="B41" s="417"/>
      <c r="C41" s="417"/>
      <c r="D41" s="417"/>
      <c r="E41" s="417"/>
      <c r="F41" s="417"/>
      <c r="G41" s="417"/>
      <c r="H41" s="417"/>
      <c r="I41" s="418"/>
      <c r="J41" s="419"/>
      <c r="K41" s="419"/>
      <c r="L41" s="419"/>
      <c r="M41" s="420"/>
      <c r="N41" s="73"/>
      <c r="O41" s="74"/>
      <c r="P41" s="74"/>
      <c r="Q41" s="74"/>
      <c r="R41" s="74"/>
      <c r="S41" s="74"/>
      <c r="AH41" s="19"/>
      <c r="AO41" s="18"/>
      <c r="AP41" s="380"/>
      <c r="AQ41" s="381"/>
      <c r="AR41" s="381"/>
      <c r="AS41" s="381"/>
      <c r="AT41" s="381"/>
      <c r="AU41" s="381"/>
      <c r="AV41" s="381"/>
      <c r="AW41" s="381"/>
      <c r="AX41" s="381"/>
      <c r="AY41" s="381"/>
      <c r="AZ41" s="381"/>
      <c r="BA41" s="381"/>
      <c r="BB41" s="381"/>
      <c r="BC41" s="381"/>
      <c r="BD41" s="381"/>
      <c r="BE41" s="381"/>
      <c r="BF41" s="381"/>
      <c r="BG41" s="381"/>
      <c r="BH41" s="381"/>
      <c r="BI41" s="71"/>
    </row>
    <row r="42" spans="1:61" ht="12.75" customHeight="1" x14ac:dyDescent="0.25">
      <c r="A42" s="416"/>
      <c r="B42" s="417"/>
      <c r="C42" s="417"/>
      <c r="D42" s="417"/>
      <c r="E42" s="417"/>
      <c r="F42" s="417"/>
      <c r="G42" s="417"/>
      <c r="H42" s="417"/>
      <c r="I42" s="418"/>
      <c r="J42" s="419"/>
      <c r="K42" s="419"/>
      <c r="L42" s="419"/>
      <c r="M42" s="420"/>
      <c r="N42" s="73"/>
      <c r="O42" s="74"/>
      <c r="P42" s="74"/>
      <c r="Q42" s="74"/>
      <c r="R42" s="74"/>
      <c r="S42" s="74"/>
      <c r="AH42" s="19"/>
      <c r="AO42" s="18"/>
      <c r="AP42" s="380"/>
      <c r="AQ42" s="381"/>
      <c r="AR42" s="381"/>
      <c r="AS42" s="381"/>
      <c r="AT42" s="381"/>
      <c r="AU42" s="381"/>
      <c r="AV42" s="381"/>
      <c r="AW42" s="381"/>
      <c r="AX42" s="381"/>
      <c r="AY42" s="381"/>
      <c r="AZ42" s="381"/>
      <c r="BA42" s="381"/>
      <c r="BB42" s="381"/>
      <c r="BC42" s="381"/>
      <c r="BD42" s="381"/>
      <c r="BE42" s="381"/>
      <c r="BF42" s="381"/>
      <c r="BG42" s="381"/>
      <c r="BH42" s="381"/>
      <c r="BI42" s="71"/>
    </row>
    <row r="43" spans="1:61" ht="12.75" customHeight="1" x14ac:dyDescent="0.25">
      <c r="A43" s="429"/>
      <c r="B43" s="426"/>
      <c r="C43" s="426"/>
      <c r="D43" s="427"/>
      <c r="E43" s="418"/>
      <c r="F43" s="426"/>
      <c r="G43" s="426"/>
      <c r="H43" s="427"/>
      <c r="I43" s="418"/>
      <c r="J43" s="426"/>
      <c r="K43" s="426"/>
      <c r="L43" s="426"/>
      <c r="M43" s="428"/>
      <c r="N43" s="73"/>
      <c r="O43" s="74"/>
      <c r="P43" s="74"/>
      <c r="Q43" s="74"/>
      <c r="R43" s="74"/>
      <c r="S43" s="74"/>
      <c r="AH43" s="19"/>
      <c r="AO43" s="18"/>
      <c r="AP43" s="380"/>
      <c r="AQ43" s="381"/>
      <c r="AR43" s="381"/>
      <c r="AS43" s="381"/>
      <c r="AT43" s="381"/>
      <c r="AU43" s="381"/>
      <c r="AV43" s="381"/>
      <c r="AW43" s="381"/>
      <c r="AX43" s="381"/>
      <c r="AY43" s="381"/>
      <c r="AZ43" s="381"/>
      <c r="BA43" s="381"/>
      <c r="BB43" s="381"/>
      <c r="BC43" s="381"/>
      <c r="BD43" s="381"/>
      <c r="BE43" s="381"/>
      <c r="BF43" s="381"/>
      <c r="BG43" s="381"/>
      <c r="BH43" s="381"/>
      <c r="BI43" s="71"/>
    </row>
    <row r="44" spans="1:61" ht="12.75" customHeight="1" x14ac:dyDescent="0.25">
      <c r="A44" s="429"/>
      <c r="B44" s="426"/>
      <c r="C44" s="426"/>
      <c r="D44" s="427"/>
      <c r="E44" s="418"/>
      <c r="F44" s="426"/>
      <c r="G44" s="426"/>
      <c r="H44" s="427"/>
      <c r="I44" s="418"/>
      <c r="J44" s="426"/>
      <c r="K44" s="426"/>
      <c r="L44" s="426"/>
      <c r="M44" s="428"/>
      <c r="N44" s="73"/>
      <c r="O44" s="74"/>
      <c r="P44" s="74"/>
      <c r="Q44" s="74"/>
      <c r="R44" s="74"/>
      <c r="S44" s="74"/>
      <c r="AH44" s="19"/>
      <c r="AO44" s="18"/>
      <c r="AP44" s="380"/>
      <c r="AQ44" s="381"/>
      <c r="AR44" s="381"/>
      <c r="AS44" s="381"/>
      <c r="AT44" s="381"/>
      <c r="AU44" s="381"/>
      <c r="AV44" s="381"/>
      <c r="AW44" s="381"/>
      <c r="AX44" s="381"/>
      <c r="AY44" s="381"/>
      <c r="AZ44" s="381"/>
      <c r="BA44" s="381"/>
      <c r="BB44" s="381"/>
      <c r="BC44" s="381"/>
      <c r="BD44" s="381"/>
      <c r="BE44" s="381"/>
      <c r="BF44" s="381"/>
      <c r="BG44" s="381"/>
      <c r="BH44" s="381"/>
      <c r="BI44" s="71"/>
    </row>
    <row r="45" spans="1:61" ht="12.75" customHeight="1" x14ac:dyDescent="0.25">
      <c r="A45" s="429"/>
      <c r="B45" s="426"/>
      <c r="C45" s="426"/>
      <c r="D45" s="427"/>
      <c r="E45" s="418"/>
      <c r="F45" s="426"/>
      <c r="G45" s="426"/>
      <c r="H45" s="427"/>
      <c r="I45" s="418"/>
      <c r="J45" s="426"/>
      <c r="K45" s="426"/>
      <c r="L45" s="426"/>
      <c r="M45" s="428"/>
      <c r="N45" s="73"/>
      <c r="O45" s="74"/>
      <c r="P45" s="74"/>
      <c r="Q45" s="74"/>
      <c r="R45" s="74"/>
      <c r="S45" s="74"/>
      <c r="AH45" s="19"/>
      <c r="AO45" s="18"/>
      <c r="AP45" s="380"/>
      <c r="AQ45" s="381"/>
      <c r="AR45" s="381"/>
      <c r="AS45" s="381"/>
      <c r="AT45" s="381"/>
      <c r="AU45" s="381"/>
      <c r="AV45" s="381"/>
      <c r="AW45" s="381"/>
      <c r="AX45" s="381"/>
      <c r="AY45" s="381"/>
      <c r="AZ45" s="381"/>
      <c r="BA45" s="381"/>
      <c r="BB45" s="381"/>
      <c r="BC45" s="381"/>
      <c r="BD45" s="381"/>
      <c r="BE45" s="381"/>
      <c r="BF45" s="381"/>
      <c r="BG45" s="381"/>
      <c r="BH45" s="381"/>
      <c r="BI45" s="71"/>
    </row>
    <row r="46" spans="1:61" ht="12.75" customHeight="1" x14ac:dyDescent="0.25">
      <c r="A46" s="429"/>
      <c r="B46" s="426"/>
      <c r="C46" s="426"/>
      <c r="D46" s="427"/>
      <c r="E46" s="418"/>
      <c r="F46" s="426"/>
      <c r="G46" s="426"/>
      <c r="H46" s="427"/>
      <c r="I46" s="418"/>
      <c r="J46" s="426"/>
      <c r="K46" s="426"/>
      <c r="L46" s="426"/>
      <c r="M46" s="428"/>
      <c r="N46" s="73"/>
      <c r="O46" s="74"/>
      <c r="P46" s="74"/>
      <c r="Q46" s="74"/>
      <c r="R46" s="74"/>
      <c r="S46" s="74"/>
      <c r="AH46" s="19"/>
      <c r="AO46" s="18"/>
      <c r="AP46" s="380"/>
      <c r="AQ46" s="381"/>
      <c r="AR46" s="381"/>
      <c r="AS46" s="381"/>
      <c r="AT46" s="381"/>
      <c r="AU46" s="381"/>
      <c r="AV46" s="381"/>
      <c r="AW46" s="381"/>
      <c r="AX46" s="381"/>
      <c r="AY46" s="381"/>
      <c r="AZ46" s="381"/>
      <c r="BA46" s="381"/>
      <c r="BB46" s="381"/>
      <c r="BC46" s="381"/>
      <c r="BD46" s="381"/>
      <c r="BE46" s="381"/>
      <c r="BF46" s="381"/>
      <c r="BG46" s="381"/>
      <c r="BH46" s="381"/>
      <c r="BI46" s="71"/>
    </row>
    <row r="47" spans="1:61" ht="12.75" customHeight="1" x14ac:dyDescent="0.25">
      <c r="A47" s="429"/>
      <c r="B47" s="426"/>
      <c r="C47" s="426"/>
      <c r="D47" s="427"/>
      <c r="E47" s="418"/>
      <c r="F47" s="426"/>
      <c r="G47" s="426"/>
      <c r="H47" s="427"/>
      <c r="I47" s="418"/>
      <c r="J47" s="426"/>
      <c r="K47" s="426"/>
      <c r="L47" s="426"/>
      <c r="M47" s="428"/>
      <c r="N47" s="73"/>
      <c r="O47" s="74"/>
      <c r="P47" s="74"/>
      <c r="Q47" s="74"/>
      <c r="R47" s="74"/>
      <c r="S47" s="74"/>
      <c r="AH47" s="19"/>
      <c r="AO47" s="18"/>
      <c r="AP47" s="380"/>
      <c r="AQ47" s="381"/>
      <c r="AR47" s="381"/>
      <c r="AS47" s="381"/>
      <c r="AT47" s="381"/>
      <c r="AU47" s="381"/>
      <c r="AV47" s="381"/>
      <c r="AW47" s="381"/>
      <c r="AX47" s="381"/>
      <c r="AY47" s="381"/>
      <c r="AZ47" s="381"/>
      <c r="BA47" s="381"/>
      <c r="BB47" s="381"/>
      <c r="BC47" s="381"/>
      <c r="BD47" s="381"/>
      <c r="BE47" s="381"/>
      <c r="BF47" s="381"/>
      <c r="BG47" s="381"/>
      <c r="BH47" s="381"/>
      <c r="BI47" s="71"/>
    </row>
    <row r="48" spans="1:61" ht="12.75" customHeight="1" x14ac:dyDescent="0.25">
      <c r="A48" s="429"/>
      <c r="B48" s="426"/>
      <c r="C48" s="426"/>
      <c r="D48" s="427"/>
      <c r="E48" s="418"/>
      <c r="F48" s="426"/>
      <c r="G48" s="426"/>
      <c r="H48" s="427"/>
      <c r="I48" s="418"/>
      <c r="J48" s="426"/>
      <c r="K48" s="426"/>
      <c r="L48" s="426"/>
      <c r="M48" s="428"/>
      <c r="N48" s="73"/>
      <c r="O48" s="74"/>
      <c r="P48" s="74"/>
      <c r="Q48" s="74"/>
      <c r="R48" s="74"/>
      <c r="S48" s="74"/>
      <c r="AH48" s="19"/>
      <c r="AO48" s="18"/>
      <c r="AP48" s="380"/>
      <c r="AQ48" s="381"/>
      <c r="AR48" s="381"/>
      <c r="AS48" s="381"/>
      <c r="AT48" s="381"/>
      <c r="AU48" s="381"/>
      <c r="AV48" s="381"/>
      <c r="AW48" s="381"/>
      <c r="AX48" s="381"/>
      <c r="AY48" s="381"/>
      <c r="AZ48" s="381"/>
      <c r="BA48" s="381"/>
      <c r="BB48" s="381"/>
      <c r="BC48" s="381"/>
      <c r="BD48" s="381"/>
      <c r="BE48" s="381"/>
      <c r="BF48" s="381"/>
      <c r="BG48" s="381"/>
      <c r="BH48" s="381"/>
      <c r="BI48" s="71"/>
    </row>
    <row r="49" spans="1:61" ht="12.75" customHeight="1" x14ac:dyDescent="0.25">
      <c r="A49" s="429"/>
      <c r="B49" s="426"/>
      <c r="C49" s="426"/>
      <c r="D49" s="427"/>
      <c r="E49" s="418"/>
      <c r="F49" s="426"/>
      <c r="G49" s="426"/>
      <c r="H49" s="427"/>
      <c r="I49" s="418"/>
      <c r="J49" s="426"/>
      <c r="K49" s="426"/>
      <c r="L49" s="426"/>
      <c r="M49" s="428"/>
      <c r="N49" s="73"/>
      <c r="O49" s="74"/>
      <c r="P49" s="74"/>
      <c r="Q49" s="74"/>
      <c r="R49" s="74"/>
      <c r="S49" s="74"/>
      <c r="AH49" s="19"/>
      <c r="AO49" s="18"/>
      <c r="AP49" s="380"/>
      <c r="AQ49" s="381"/>
      <c r="AR49" s="381"/>
      <c r="AS49" s="381"/>
      <c r="AT49" s="381"/>
      <c r="AU49" s="381"/>
      <c r="AV49" s="381"/>
      <c r="AW49" s="381"/>
      <c r="AX49" s="381"/>
      <c r="AY49" s="381"/>
      <c r="AZ49" s="381"/>
      <c r="BA49" s="381"/>
      <c r="BB49" s="381"/>
      <c r="BC49" s="381"/>
      <c r="BD49" s="381"/>
      <c r="BE49" s="381"/>
      <c r="BF49" s="381"/>
      <c r="BG49" s="381"/>
      <c r="BH49" s="381"/>
      <c r="BI49" s="71"/>
    </row>
    <row r="50" spans="1:61" ht="12.75" customHeight="1" thickBot="1" x14ac:dyDescent="0.3">
      <c r="A50" s="429"/>
      <c r="B50" s="426"/>
      <c r="C50" s="426"/>
      <c r="D50" s="427"/>
      <c r="E50" s="418"/>
      <c r="F50" s="426"/>
      <c r="G50" s="426"/>
      <c r="H50" s="427"/>
      <c r="I50" s="418"/>
      <c r="J50" s="426"/>
      <c r="K50" s="426"/>
      <c r="L50" s="426"/>
      <c r="M50" s="428"/>
      <c r="N50" s="73"/>
      <c r="O50" s="74"/>
      <c r="P50" s="74"/>
      <c r="Q50" s="74"/>
      <c r="R50" s="74"/>
      <c r="S50" s="74"/>
      <c r="AH50" s="19"/>
      <c r="AO50" s="18"/>
      <c r="AP50" s="380"/>
      <c r="AQ50" s="381"/>
      <c r="AR50" s="381"/>
      <c r="AS50" s="381"/>
      <c r="AT50" s="381"/>
      <c r="AU50" s="381"/>
      <c r="AV50" s="381"/>
      <c r="AW50" s="381"/>
      <c r="AX50" s="381"/>
      <c r="AY50" s="381"/>
      <c r="AZ50" s="381"/>
      <c r="BA50" s="381"/>
      <c r="BB50" s="381"/>
      <c r="BC50" s="381"/>
      <c r="BD50" s="381"/>
      <c r="BE50" s="381"/>
      <c r="BF50" s="381"/>
      <c r="BG50" s="381"/>
      <c r="BH50" s="381"/>
      <c r="BI50" s="71"/>
    </row>
    <row r="51" spans="1:61" ht="12.75" customHeight="1" x14ac:dyDescent="0.25">
      <c r="A51" s="446" t="s">
        <v>125</v>
      </c>
      <c r="B51" s="414"/>
      <c r="C51" s="414"/>
      <c r="D51" s="414"/>
      <c r="E51" s="414"/>
      <c r="F51" s="414"/>
      <c r="G51" s="414"/>
      <c r="H51" s="414"/>
      <c r="I51" s="414"/>
      <c r="J51" s="414"/>
      <c r="K51" s="414"/>
      <c r="L51" s="414"/>
      <c r="M51" s="415"/>
      <c r="N51" s="70"/>
      <c r="O51" s="20"/>
      <c r="P51" s="20"/>
      <c r="Q51" s="20"/>
      <c r="R51" s="20"/>
      <c r="S51" s="20"/>
      <c r="AH51" s="19"/>
      <c r="AO51" s="18"/>
      <c r="AP51" s="380"/>
      <c r="AQ51" s="381"/>
      <c r="AR51" s="381"/>
      <c r="AS51" s="381"/>
      <c r="AT51" s="381"/>
      <c r="AU51" s="381"/>
      <c r="AV51" s="381"/>
      <c r="AW51" s="381"/>
      <c r="AX51" s="381"/>
      <c r="AY51" s="381"/>
      <c r="AZ51" s="381"/>
      <c r="BA51" s="381"/>
      <c r="BB51" s="381"/>
      <c r="BC51" s="381"/>
      <c r="BD51" s="381"/>
      <c r="BE51" s="381"/>
      <c r="BF51" s="381"/>
      <c r="BG51" s="381"/>
      <c r="BH51" s="381"/>
      <c r="BI51" s="71"/>
    </row>
    <row r="52" spans="1:61" ht="12.75" customHeight="1" x14ac:dyDescent="0.25">
      <c r="A52" s="384" t="s">
        <v>123</v>
      </c>
      <c r="B52" s="447"/>
      <c r="C52" s="447"/>
      <c r="D52" s="448"/>
      <c r="E52" s="452" t="s">
        <v>124</v>
      </c>
      <c r="F52" s="453"/>
      <c r="G52" s="453"/>
      <c r="H52" s="454"/>
      <c r="I52" s="391" t="s">
        <v>58</v>
      </c>
      <c r="J52" s="447"/>
      <c r="K52" s="447"/>
      <c r="L52" s="447"/>
      <c r="M52" s="458"/>
      <c r="N52" s="70"/>
      <c r="O52" s="20"/>
      <c r="P52" s="20"/>
      <c r="Q52" s="20"/>
      <c r="R52" s="20"/>
      <c r="S52" s="20"/>
      <c r="AH52" s="19"/>
      <c r="AO52" s="18"/>
      <c r="AP52" s="380"/>
      <c r="AQ52" s="381"/>
      <c r="AR52" s="381"/>
      <c r="AS52" s="381"/>
      <c r="AT52" s="381"/>
      <c r="AU52" s="381"/>
      <c r="AV52" s="381"/>
      <c r="AW52" s="381"/>
      <c r="AX52" s="381"/>
      <c r="AY52" s="381"/>
      <c r="AZ52" s="381"/>
      <c r="BA52" s="381"/>
      <c r="BB52" s="381"/>
      <c r="BC52" s="381"/>
      <c r="BD52" s="381"/>
      <c r="BE52" s="381"/>
      <c r="BF52" s="381"/>
      <c r="BG52" s="381"/>
      <c r="BH52" s="381"/>
      <c r="BI52" s="71"/>
    </row>
    <row r="53" spans="1:61" ht="12.75" customHeight="1" thickBot="1" x14ac:dyDescent="0.3">
      <c r="A53" s="449"/>
      <c r="B53" s="450"/>
      <c r="C53" s="450"/>
      <c r="D53" s="451"/>
      <c r="E53" s="455"/>
      <c r="F53" s="456"/>
      <c r="G53" s="456"/>
      <c r="H53" s="457"/>
      <c r="I53" s="459"/>
      <c r="J53" s="450"/>
      <c r="K53" s="450"/>
      <c r="L53" s="450"/>
      <c r="M53" s="460"/>
      <c r="N53" s="70"/>
      <c r="O53" s="20"/>
      <c r="P53" s="20"/>
      <c r="Q53" s="20"/>
      <c r="R53" s="20"/>
      <c r="S53" s="20"/>
      <c r="AH53" s="19"/>
      <c r="AO53" s="18"/>
      <c r="AP53" s="380"/>
      <c r="AQ53" s="381"/>
      <c r="AR53" s="381"/>
      <c r="AS53" s="381"/>
      <c r="AT53" s="381"/>
      <c r="AU53" s="381"/>
      <c r="AV53" s="381"/>
      <c r="AW53" s="381"/>
      <c r="AX53" s="381"/>
      <c r="AY53" s="381"/>
      <c r="AZ53" s="381"/>
      <c r="BA53" s="381"/>
      <c r="BB53" s="381"/>
      <c r="BC53" s="381"/>
      <c r="BD53" s="381"/>
      <c r="BE53" s="381"/>
      <c r="BF53" s="381"/>
      <c r="BG53" s="381"/>
      <c r="BH53" s="381"/>
      <c r="BI53" s="71"/>
    </row>
    <row r="54" spans="1:61" ht="12.75" customHeight="1" x14ac:dyDescent="0.25">
      <c r="A54" s="461"/>
      <c r="B54" s="461"/>
      <c r="C54" s="461"/>
      <c r="D54" s="461"/>
      <c r="E54" s="461"/>
      <c r="F54" s="461"/>
      <c r="G54" s="461"/>
      <c r="H54" s="461"/>
      <c r="I54" s="358"/>
      <c r="J54" s="462"/>
      <c r="K54" s="462"/>
      <c r="L54" s="462"/>
      <c r="M54" s="463"/>
      <c r="N54" s="73"/>
      <c r="O54" s="74"/>
      <c r="P54" s="74"/>
      <c r="Q54" s="74"/>
      <c r="R54" s="74"/>
      <c r="S54" s="74"/>
      <c r="AH54" s="19"/>
      <c r="AO54" s="18"/>
      <c r="AP54" s="380"/>
      <c r="AQ54" s="381"/>
      <c r="AR54" s="381"/>
      <c r="AS54" s="381"/>
      <c r="AT54" s="381"/>
      <c r="AU54" s="381"/>
      <c r="AV54" s="381"/>
      <c r="AW54" s="381"/>
      <c r="AX54" s="381"/>
      <c r="AY54" s="381"/>
      <c r="AZ54" s="381"/>
      <c r="BA54" s="381"/>
      <c r="BB54" s="381"/>
      <c r="BC54" s="381"/>
      <c r="BD54" s="381"/>
      <c r="BE54" s="381"/>
      <c r="BF54" s="381"/>
      <c r="BG54" s="381"/>
      <c r="BH54" s="381"/>
      <c r="BI54" s="71"/>
    </row>
    <row r="55" spans="1:61" ht="12.75" customHeight="1" thickBot="1" x14ac:dyDescent="0.3">
      <c r="A55" s="430"/>
      <c r="B55" s="430"/>
      <c r="C55" s="430"/>
      <c r="D55" s="430"/>
      <c r="E55" s="430"/>
      <c r="F55" s="430"/>
      <c r="G55" s="430"/>
      <c r="H55" s="430"/>
      <c r="I55" s="431"/>
      <c r="J55" s="432"/>
      <c r="K55" s="432"/>
      <c r="L55" s="432"/>
      <c r="M55" s="433"/>
      <c r="N55" s="73"/>
      <c r="O55" s="74"/>
      <c r="P55" s="74"/>
      <c r="Q55" s="74"/>
      <c r="R55" s="74"/>
      <c r="S55" s="74"/>
      <c r="AH55" s="19"/>
      <c r="AO55" s="18"/>
      <c r="AP55" s="382"/>
      <c r="AQ55" s="383"/>
      <c r="AR55" s="383"/>
      <c r="AS55" s="383"/>
      <c r="AT55" s="383"/>
      <c r="AU55" s="383"/>
      <c r="AV55" s="383"/>
      <c r="AW55" s="383"/>
      <c r="AX55" s="383"/>
      <c r="AY55" s="383"/>
      <c r="AZ55" s="383"/>
      <c r="BA55" s="383"/>
      <c r="BB55" s="383"/>
      <c r="BC55" s="383"/>
      <c r="BD55" s="383"/>
      <c r="BE55" s="383"/>
      <c r="BF55" s="383"/>
      <c r="BG55" s="383"/>
      <c r="BH55" s="383"/>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U54"/>
  <sheetViews>
    <sheetView showGridLines="0" topLeftCell="A16" zoomScale="125" workbookViewId="0">
      <selection activeCell="H24" sqref="H24:I24"/>
    </sheetView>
  </sheetViews>
  <sheetFormatPr defaultRowHeight="12.75" x14ac:dyDescent="0.2"/>
  <cols>
    <col min="1" max="1" width="7" style="82" customWidth="1"/>
    <col min="2" max="2" width="6.7109375" style="82" customWidth="1"/>
    <col min="3" max="10" width="9.7109375" style="82" customWidth="1"/>
    <col min="11" max="11" width="3.140625" style="82" customWidth="1"/>
    <col min="12" max="15" width="8" style="82" customWidth="1"/>
    <col min="16" max="16384" width="9.140625" style="82"/>
  </cols>
  <sheetData>
    <row r="1" spans="1:21" ht="32.25" customHeight="1" thickBot="1" x14ac:dyDescent="0.25">
      <c r="A1" s="540" t="s">
        <v>221</v>
      </c>
      <c r="B1" s="541"/>
      <c r="C1" s="541"/>
      <c r="D1" s="541"/>
      <c r="E1" s="541"/>
      <c r="F1" s="541"/>
      <c r="G1" s="541"/>
      <c r="H1" s="541"/>
      <c r="I1" s="541"/>
      <c r="J1" s="541"/>
    </row>
    <row r="2" spans="1:21" ht="18" customHeight="1" x14ac:dyDescent="0.25">
      <c r="A2" s="469" t="s">
        <v>128</v>
      </c>
      <c r="B2" s="470"/>
      <c r="C2" s="470"/>
      <c r="D2" s="470"/>
      <c r="E2" s="470"/>
      <c r="F2" s="470"/>
      <c r="G2" s="470"/>
      <c r="H2" s="470"/>
      <c r="I2" s="470"/>
      <c r="J2" s="471"/>
      <c r="L2" s="472" t="s">
        <v>129</v>
      </c>
      <c r="M2" s="473"/>
      <c r="N2" s="473"/>
      <c r="O2" s="474"/>
    </row>
    <row r="3" spans="1:21" ht="17.100000000000001" customHeight="1" x14ac:dyDescent="0.25">
      <c r="A3" s="83" t="s">
        <v>130</v>
      </c>
      <c r="B3" s="481"/>
      <c r="C3" s="481"/>
      <c r="D3" s="481"/>
      <c r="E3" s="481"/>
      <c r="F3" s="84" t="s">
        <v>35</v>
      </c>
      <c r="G3" s="481"/>
      <c r="H3" s="481"/>
      <c r="I3" s="481"/>
      <c r="J3" s="482"/>
      <c r="L3" s="475"/>
      <c r="M3" s="476"/>
      <c r="N3" s="476"/>
      <c r="O3" s="477"/>
    </row>
    <row r="4" spans="1:21" ht="17.100000000000001" customHeight="1" x14ac:dyDescent="0.25">
      <c r="A4" s="85" t="s">
        <v>131</v>
      </c>
      <c r="B4" s="481"/>
      <c r="C4" s="481"/>
      <c r="D4" s="481"/>
      <c r="E4" s="86"/>
      <c r="F4" s="84" t="s">
        <v>132</v>
      </c>
      <c r="G4" s="132"/>
      <c r="H4" s="87"/>
      <c r="I4" s="84" t="s">
        <v>133</v>
      </c>
      <c r="J4" s="133"/>
      <c r="L4" s="475"/>
      <c r="M4" s="476"/>
      <c r="N4" s="476"/>
      <c r="O4" s="477"/>
    </row>
    <row r="5" spans="1:21" ht="17.100000000000001" customHeight="1" thickBot="1" x14ac:dyDescent="0.3">
      <c r="A5" s="88" t="s">
        <v>134</v>
      </c>
      <c r="B5" s="89"/>
      <c r="C5" s="483"/>
      <c r="D5" s="483"/>
      <c r="E5" s="483"/>
      <c r="F5" s="483"/>
      <c r="G5" s="483"/>
      <c r="H5" s="483"/>
      <c r="I5" s="90" t="s">
        <v>43</v>
      </c>
      <c r="J5" s="91"/>
      <c r="L5" s="478"/>
      <c r="M5" s="479"/>
      <c r="N5" s="479"/>
      <c r="O5" s="480"/>
    </row>
    <row r="6" spans="1:21" ht="15" customHeight="1" thickTop="1" x14ac:dyDescent="0.2">
      <c r="A6" s="484" t="s">
        <v>135</v>
      </c>
      <c r="B6" s="485"/>
      <c r="C6" s="485"/>
      <c r="D6" s="485"/>
      <c r="E6" s="485"/>
      <c r="F6" s="485"/>
      <c r="G6" s="485"/>
      <c r="H6" s="485"/>
      <c r="I6" s="485"/>
      <c r="J6" s="486"/>
    </row>
    <row r="7" spans="1:21" ht="15.95" customHeight="1" x14ac:dyDescent="0.25">
      <c r="A7" s="487" t="s">
        <v>136</v>
      </c>
      <c r="B7" s="488"/>
      <c r="C7" s="488"/>
      <c r="D7" s="488"/>
      <c r="E7" s="488"/>
      <c r="F7" s="488"/>
      <c r="G7" s="489"/>
      <c r="H7" s="92" t="s">
        <v>137</v>
      </c>
      <c r="I7" s="490" t="s">
        <v>138</v>
      </c>
      <c r="J7" s="491"/>
      <c r="L7" s="93"/>
      <c r="M7" s="94"/>
      <c r="N7" s="94"/>
      <c r="O7" s="94"/>
      <c r="P7" s="94"/>
      <c r="Q7" s="94"/>
      <c r="R7" s="94"/>
      <c r="S7" s="94"/>
      <c r="T7" s="94"/>
      <c r="U7" s="94"/>
    </row>
    <row r="8" spans="1:21" ht="15.95" customHeight="1" x14ac:dyDescent="0.25">
      <c r="A8" s="464" t="s">
        <v>139</v>
      </c>
      <c r="B8" s="465"/>
      <c r="C8" s="465"/>
      <c r="D8" s="465"/>
      <c r="E8" s="465"/>
      <c r="F8" s="465"/>
      <c r="G8" s="466"/>
      <c r="H8" s="95" t="s">
        <v>140</v>
      </c>
      <c r="I8" s="467" t="s">
        <v>141</v>
      </c>
      <c r="J8" s="468"/>
      <c r="L8" s="93"/>
      <c r="M8" s="94"/>
      <c r="N8" s="94"/>
      <c r="O8" s="94"/>
      <c r="P8" s="94"/>
      <c r="Q8" s="94"/>
      <c r="R8" s="94"/>
      <c r="S8" s="94"/>
      <c r="T8" s="94"/>
      <c r="U8" s="94"/>
    </row>
    <row r="9" spans="1:21" ht="15.95" customHeight="1" x14ac:dyDescent="0.3">
      <c r="A9" s="464" t="s">
        <v>142</v>
      </c>
      <c r="B9" s="465"/>
      <c r="C9" s="465"/>
      <c r="D9" s="465"/>
      <c r="E9" s="465"/>
      <c r="F9" s="465"/>
      <c r="G9" s="466"/>
      <c r="H9" s="95" t="s">
        <v>140</v>
      </c>
      <c r="I9" s="467" t="s">
        <v>141</v>
      </c>
      <c r="J9" s="468"/>
      <c r="L9" s="93"/>
      <c r="M9" s="94"/>
      <c r="N9" s="94"/>
      <c r="O9" s="94"/>
      <c r="P9" s="94"/>
      <c r="Q9" s="94"/>
      <c r="R9" s="94"/>
      <c r="S9" s="94"/>
      <c r="T9" s="94"/>
      <c r="U9" s="94"/>
    </row>
    <row r="10" spans="1:21" ht="15.95" customHeight="1" x14ac:dyDescent="0.3">
      <c r="A10" s="464" t="s">
        <v>143</v>
      </c>
      <c r="B10" s="465"/>
      <c r="C10" s="465"/>
      <c r="D10" s="465"/>
      <c r="E10" s="465"/>
      <c r="F10" s="465"/>
      <c r="G10" s="466"/>
      <c r="H10" s="95" t="s">
        <v>140</v>
      </c>
      <c r="I10" s="467" t="s">
        <v>141</v>
      </c>
      <c r="J10" s="468"/>
      <c r="L10" s="93"/>
      <c r="M10" s="94"/>
      <c r="N10" s="94"/>
      <c r="O10" s="94"/>
      <c r="P10" s="94"/>
      <c r="Q10" s="94"/>
      <c r="R10" s="94"/>
      <c r="S10" s="94"/>
      <c r="T10" s="94"/>
      <c r="U10" s="94"/>
    </row>
    <row r="11" spans="1:21" ht="15.95" customHeight="1" x14ac:dyDescent="0.3">
      <c r="A11" s="464" t="s">
        <v>144</v>
      </c>
      <c r="B11" s="465"/>
      <c r="C11" s="465"/>
      <c r="D11" s="465"/>
      <c r="E11" s="465"/>
      <c r="F11" s="465"/>
      <c r="G11" s="466"/>
      <c r="H11" s="95" t="s">
        <v>145</v>
      </c>
      <c r="I11" s="467" t="s">
        <v>146</v>
      </c>
      <c r="J11" s="468"/>
      <c r="L11" s="93"/>
      <c r="M11" s="94"/>
      <c r="N11" s="94"/>
      <c r="O11" s="94"/>
      <c r="P11" s="94"/>
      <c r="Q11" s="94"/>
      <c r="R11" s="94"/>
      <c r="S11" s="94"/>
      <c r="T11" s="94"/>
      <c r="U11" s="94"/>
    </row>
    <row r="12" spans="1:21" ht="15.95" customHeight="1" x14ac:dyDescent="0.25">
      <c r="A12" s="464" t="s">
        <v>147</v>
      </c>
      <c r="B12" s="465"/>
      <c r="C12" s="465"/>
      <c r="D12" s="465"/>
      <c r="E12" s="465"/>
      <c r="F12" s="465"/>
      <c r="G12" s="466"/>
      <c r="H12" s="95" t="s">
        <v>145</v>
      </c>
      <c r="I12" s="467" t="s">
        <v>146</v>
      </c>
      <c r="J12" s="468"/>
      <c r="L12" s="93"/>
      <c r="M12" s="94"/>
      <c r="N12" s="94"/>
      <c r="O12" s="94"/>
      <c r="P12" s="94"/>
      <c r="Q12" s="94"/>
      <c r="R12" s="94"/>
      <c r="S12" s="94"/>
      <c r="T12" s="94"/>
      <c r="U12" s="94"/>
    </row>
    <row r="13" spans="1:21" ht="15.95" customHeight="1" thickBot="1" x14ac:dyDescent="0.3">
      <c r="A13" s="492" t="s">
        <v>148</v>
      </c>
      <c r="B13" s="493"/>
      <c r="C13" s="493"/>
      <c r="D13" s="493"/>
      <c r="E13" s="493"/>
      <c r="F13" s="493"/>
      <c r="G13" s="494"/>
      <c r="H13" s="96" t="s">
        <v>149</v>
      </c>
      <c r="I13" s="495" t="s">
        <v>150</v>
      </c>
      <c r="J13" s="496"/>
      <c r="L13" s="93"/>
      <c r="M13" s="94"/>
      <c r="N13" s="94"/>
      <c r="O13" s="94"/>
      <c r="P13" s="94"/>
      <c r="Q13" s="94"/>
      <c r="R13" s="94"/>
      <c r="S13" s="94"/>
      <c r="T13" s="94"/>
      <c r="U13" s="94"/>
    </row>
    <row r="14" spans="1:21" ht="12.75" customHeight="1" thickTop="1" x14ac:dyDescent="0.2">
      <c r="A14" s="497" t="s">
        <v>151</v>
      </c>
      <c r="B14" s="500">
        <v>-1</v>
      </c>
      <c r="C14" s="503" t="s">
        <v>152</v>
      </c>
      <c r="D14" s="504"/>
      <c r="E14" s="504"/>
      <c r="F14" s="504"/>
      <c r="G14" s="504"/>
      <c r="H14" s="505" t="s">
        <v>153</v>
      </c>
      <c r="I14" s="505"/>
      <c r="J14" s="506"/>
    </row>
    <row r="15" spans="1:21" ht="12.75" customHeight="1" x14ac:dyDescent="0.2">
      <c r="A15" s="498"/>
      <c r="B15" s="501"/>
      <c r="C15" s="507" t="s">
        <v>154</v>
      </c>
      <c r="D15" s="508"/>
      <c r="E15" s="508"/>
      <c r="F15" s="508"/>
      <c r="G15" s="508"/>
      <c r="H15" s="508"/>
      <c r="I15" s="509" t="s">
        <v>155</v>
      </c>
      <c r="J15" s="510"/>
    </row>
    <row r="16" spans="1:21" ht="13.5" customHeight="1" thickBot="1" x14ac:dyDescent="0.25">
      <c r="A16" s="499"/>
      <c r="B16" s="502"/>
      <c r="C16" s="511" t="s">
        <v>156</v>
      </c>
      <c r="D16" s="512"/>
      <c r="E16" s="512"/>
      <c r="F16" s="512"/>
      <c r="G16" s="512"/>
      <c r="H16" s="512"/>
      <c r="I16" s="513" t="s">
        <v>157</v>
      </c>
      <c r="J16" s="514"/>
    </row>
    <row r="17" spans="1:10" ht="13.5" customHeight="1" thickTop="1" x14ac:dyDescent="0.2">
      <c r="A17" s="522" t="s">
        <v>158</v>
      </c>
      <c r="B17" s="500">
        <v>-2</v>
      </c>
      <c r="C17" s="515" t="s">
        <v>159</v>
      </c>
      <c r="D17" s="515" t="s">
        <v>160</v>
      </c>
      <c r="E17" s="519" t="s">
        <v>161</v>
      </c>
      <c r="F17" s="515" t="s">
        <v>162</v>
      </c>
      <c r="G17" s="97"/>
      <c r="H17" s="97"/>
      <c r="I17" s="97"/>
      <c r="J17" s="98"/>
    </row>
    <row r="18" spans="1:10" ht="12.75" customHeight="1" x14ac:dyDescent="0.2">
      <c r="A18" s="523"/>
      <c r="B18" s="501"/>
      <c r="C18" s="516"/>
      <c r="D18" s="516"/>
      <c r="E18" s="520"/>
      <c r="F18" s="516"/>
      <c r="G18" s="97"/>
      <c r="H18" s="97"/>
      <c r="I18" s="97"/>
      <c r="J18" s="98"/>
    </row>
    <row r="19" spans="1:10" ht="13.5" customHeight="1" thickBot="1" x14ac:dyDescent="0.25">
      <c r="A19" s="523"/>
      <c r="B19" s="501"/>
      <c r="C19" s="518"/>
      <c r="D19" s="518"/>
      <c r="E19" s="521"/>
      <c r="F19" s="517"/>
      <c r="G19" s="97"/>
      <c r="H19" s="97"/>
      <c r="I19" s="97"/>
      <c r="J19" s="98"/>
    </row>
    <row r="20" spans="1:10" ht="17.100000000000001" customHeight="1" thickTop="1" thickBot="1" x14ac:dyDescent="0.25">
      <c r="A20" s="523"/>
      <c r="B20" s="502"/>
      <c r="C20" s="134"/>
      <c r="D20" s="134"/>
      <c r="E20" s="137" t="str">
        <f>IF(D20=0,"",C20/D20)</f>
        <v/>
      </c>
      <c r="F20" s="138" t="str">
        <f>IF(D20=0,"",IF($E$20&lt;=1.5,"Extreme",IF($E$20&lt;=1.8,"Very High",IF($E$20&lt;=2,"High",IF($E$20&lt;=2.2,"Moderate",IF($E$20&lt;=3,"Low",IF($E$20&gt;3,"Very Low")))))))</f>
        <v/>
      </c>
      <c r="G20" s="97"/>
      <c r="H20" s="97"/>
      <c r="I20" s="97"/>
      <c r="J20" s="98"/>
    </row>
    <row r="21" spans="1:10" ht="14.25" customHeight="1" thickTop="1" thickBot="1" x14ac:dyDescent="0.25">
      <c r="A21" s="523"/>
      <c r="B21" s="500">
        <v>-3</v>
      </c>
      <c r="C21" s="515" t="s">
        <v>163</v>
      </c>
      <c r="D21" s="515" t="s">
        <v>164</v>
      </c>
      <c r="E21" s="519" t="s">
        <v>165</v>
      </c>
      <c r="F21" s="515" t="s">
        <v>162</v>
      </c>
      <c r="G21" s="97"/>
      <c r="H21" s="99" t="s">
        <v>166</v>
      </c>
      <c r="I21" s="136"/>
      <c r="J21" s="98"/>
    </row>
    <row r="22" spans="1:10" ht="12.75" customHeight="1" x14ac:dyDescent="0.2">
      <c r="A22" s="523"/>
      <c r="B22" s="501"/>
      <c r="C22" s="516"/>
      <c r="D22" s="516"/>
      <c r="E22" s="520"/>
      <c r="F22" s="516"/>
      <c r="G22" s="97"/>
      <c r="H22" s="525" t="s">
        <v>167</v>
      </c>
      <c r="I22" s="526"/>
      <c r="J22" s="98"/>
    </row>
    <row r="23" spans="1:10" ht="13.5" customHeight="1" thickBot="1" x14ac:dyDescent="0.25">
      <c r="A23" s="523"/>
      <c r="B23" s="501"/>
      <c r="C23" s="518"/>
      <c r="D23" s="518"/>
      <c r="E23" s="521"/>
      <c r="F23" s="517"/>
      <c r="G23" s="97"/>
      <c r="H23" s="527" t="s">
        <v>168</v>
      </c>
      <c r="I23" s="528"/>
      <c r="J23" s="98"/>
    </row>
    <row r="24" spans="1:10" ht="17.100000000000001" customHeight="1" thickTop="1" thickBot="1" x14ac:dyDescent="0.3">
      <c r="A24" s="523"/>
      <c r="B24" s="502"/>
      <c r="C24" s="135"/>
      <c r="D24" s="135"/>
      <c r="E24" s="139" t="str">
        <f>IF(D24=0,"",C24/D24)</f>
        <v/>
      </c>
      <c r="F24" s="140" t="str">
        <f>IF(D24=0,"",IF($E$24&lt;=1.5,"Extreme",IF($E$24&lt;=1.8,"Very High",IF($E$24&lt;=2,"High",IF($E$24&lt;=2.2,"Moderate",IF($E$24&lt;=3,"Low",IF($E$24&gt;3,"Very Low")))))))</f>
        <v/>
      </c>
      <c r="G24" s="97"/>
      <c r="H24" s="529"/>
      <c r="I24" s="530"/>
      <c r="J24" s="98"/>
    </row>
    <row r="25" spans="1:10" ht="13.5" customHeight="1" thickTop="1" x14ac:dyDescent="0.2">
      <c r="A25" s="523"/>
      <c r="B25" s="500">
        <v>-4</v>
      </c>
      <c r="C25" s="515" t="s">
        <v>163</v>
      </c>
      <c r="D25" s="515" t="s">
        <v>169</v>
      </c>
      <c r="E25" s="519" t="s">
        <v>170</v>
      </c>
      <c r="F25" s="515" t="s">
        <v>162</v>
      </c>
      <c r="G25" s="97"/>
      <c r="H25" s="100"/>
      <c r="I25" s="100"/>
      <c r="J25" s="98"/>
    </row>
    <row r="26" spans="1:10" ht="12.75" customHeight="1" x14ac:dyDescent="0.2">
      <c r="A26" s="523"/>
      <c r="B26" s="501"/>
      <c r="C26" s="516"/>
      <c r="D26" s="516"/>
      <c r="E26" s="520"/>
      <c r="F26" s="516"/>
      <c r="G26" s="97"/>
      <c r="H26" s="97"/>
      <c r="I26" s="97"/>
      <c r="J26" s="98"/>
    </row>
    <row r="27" spans="1:10" ht="13.5" customHeight="1" thickBot="1" x14ac:dyDescent="0.25">
      <c r="A27" s="523"/>
      <c r="B27" s="501"/>
      <c r="C27" s="518"/>
      <c r="D27" s="518"/>
      <c r="E27" s="521"/>
      <c r="F27" s="517"/>
      <c r="G27" s="97"/>
      <c r="H27" s="97"/>
      <c r="I27" s="97"/>
      <c r="J27" s="98"/>
    </row>
    <row r="28" spans="1:10" ht="17.100000000000001" customHeight="1" thickTop="1" thickBot="1" x14ac:dyDescent="0.25">
      <c r="A28" s="524"/>
      <c r="B28" s="502"/>
      <c r="C28" s="134"/>
      <c r="D28" s="134"/>
      <c r="E28" s="139" t="str">
        <f>IF(D28=0,"",C28/D28)</f>
        <v/>
      </c>
      <c r="F28" s="140" t="str">
        <f>IF(D28=0,"",IF(E28&gt;1.2,"Extreme",IF(E28&gt;=1.01,"Very High",IF(E28&gt;=0.81,"High",IF(E28&gt;=0.61,"Moderate",IF(E28&gt;=0.41,"Low",IF(E28&lt;0.4,"Very Low")))))))</f>
        <v/>
      </c>
      <c r="G28" s="97"/>
      <c r="H28" s="97"/>
      <c r="I28" s="97"/>
      <c r="J28" s="98"/>
    </row>
    <row r="29" spans="1:10" ht="13.5" customHeight="1" thickTop="1" x14ac:dyDescent="0.2">
      <c r="A29" s="522" t="s">
        <v>171</v>
      </c>
      <c r="B29" s="500">
        <v>-5</v>
      </c>
      <c r="C29" s="515" t="s">
        <v>172</v>
      </c>
      <c r="D29" s="515" t="s">
        <v>173</v>
      </c>
      <c r="E29" s="519" t="s">
        <v>174</v>
      </c>
      <c r="F29" s="515" t="s">
        <v>162</v>
      </c>
      <c r="G29" s="97"/>
      <c r="H29" s="97"/>
      <c r="I29" s="97"/>
      <c r="J29" s="98"/>
    </row>
    <row r="30" spans="1:10" ht="12.75" customHeight="1" x14ac:dyDescent="0.2">
      <c r="A30" s="523"/>
      <c r="B30" s="501"/>
      <c r="C30" s="516"/>
      <c r="D30" s="516"/>
      <c r="E30" s="520"/>
      <c r="F30" s="516"/>
      <c r="G30" s="97"/>
      <c r="H30" s="97"/>
      <c r="I30" s="97"/>
      <c r="J30" s="98"/>
    </row>
    <row r="31" spans="1:10" ht="13.5" customHeight="1" thickBot="1" x14ac:dyDescent="0.25">
      <c r="A31" s="523"/>
      <c r="B31" s="501"/>
      <c r="C31" s="518"/>
      <c r="D31" s="518"/>
      <c r="E31" s="521"/>
      <c r="F31" s="517"/>
      <c r="G31" s="97"/>
      <c r="H31" s="97"/>
      <c r="I31" s="97"/>
      <c r="J31" s="98"/>
    </row>
    <row r="32" spans="1:10" ht="17.100000000000001" customHeight="1" thickTop="1" thickBot="1" x14ac:dyDescent="0.25">
      <c r="A32" s="523"/>
      <c r="B32" s="502"/>
      <c r="C32" s="134"/>
      <c r="D32" s="134"/>
      <c r="E32" s="137" t="str">
        <f>IF(D32=0,"",C32/D32)</f>
        <v/>
      </c>
      <c r="F32" s="140" t="str">
        <f>IF(D32=0,"",IF(E32&gt;3,"Extreme",IF(E32&gt;=2.51,"Very High",IF(E32&gt;=1.81,"High",IF(E32&gt;=1.51,"Moderate",IF(E32&gt;=1,"Low",IF(E32&lt;1,"Very Low")))))))</f>
        <v/>
      </c>
      <c r="G32" s="97"/>
      <c r="H32" s="97"/>
      <c r="I32" s="97"/>
      <c r="J32" s="98"/>
    </row>
    <row r="33" spans="1:10" ht="3.95" customHeight="1" thickTop="1" x14ac:dyDescent="0.2">
      <c r="A33" s="523"/>
      <c r="B33" s="500">
        <v>-6</v>
      </c>
      <c r="C33" s="515" t="s">
        <v>172</v>
      </c>
      <c r="D33" s="515" t="s">
        <v>175</v>
      </c>
      <c r="E33" s="515" t="s">
        <v>176</v>
      </c>
      <c r="F33" s="515" t="s">
        <v>173</v>
      </c>
      <c r="G33" s="531" t="s">
        <v>164</v>
      </c>
      <c r="H33" s="531" t="s">
        <v>177</v>
      </c>
      <c r="I33" s="531" t="s">
        <v>178</v>
      </c>
      <c r="J33" s="531" t="s">
        <v>179</v>
      </c>
    </row>
    <row r="34" spans="1:10" ht="15.95" customHeight="1" x14ac:dyDescent="0.2">
      <c r="A34" s="523"/>
      <c r="B34" s="501"/>
      <c r="C34" s="516"/>
      <c r="D34" s="516"/>
      <c r="E34" s="516"/>
      <c r="F34" s="516"/>
      <c r="G34" s="516"/>
      <c r="H34" s="516"/>
      <c r="I34" s="516"/>
      <c r="J34" s="516"/>
    </row>
    <row r="35" spans="1:10" ht="15.95" customHeight="1" x14ac:dyDescent="0.2">
      <c r="A35" s="523"/>
      <c r="B35" s="501"/>
      <c r="C35" s="516"/>
      <c r="D35" s="516"/>
      <c r="E35" s="516"/>
      <c r="F35" s="516"/>
      <c r="G35" s="516"/>
      <c r="H35" s="516"/>
      <c r="I35" s="516"/>
      <c r="J35" s="516"/>
    </row>
    <row r="36" spans="1:10" ht="15.95" customHeight="1" thickBot="1" x14ac:dyDescent="0.25">
      <c r="A36" s="523"/>
      <c r="B36" s="501"/>
      <c r="C36" s="518"/>
      <c r="D36" s="518"/>
      <c r="E36" s="518"/>
      <c r="F36" s="518"/>
      <c r="G36" s="518"/>
      <c r="H36" s="518"/>
      <c r="I36" s="518"/>
      <c r="J36" s="517"/>
    </row>
    <row r="37" spans="1:10" ht="17.100000000000001" customHeight="1" thickTop="1" thickBot="1" x14ac:dyDescent="0.25">
      <c r="A37" s="524"/>
      <c r="B37" s="502"/>
      <c r="C37" s="134"/>
      <c r="D37" s="134"/>
      <c r="E37" s="134"/>
      <c r="F37" s="134"/>
      <c r="G37" s="134"/>
      <c r="H37" s="134"/>
      <c r="I37" s="137" t="str">
        <f>IF(H37=0,"",E37/H37)</f>
        <v/>
      </c>
      <c r="J37" s="140" t="str">
        <f>IF(H37=0,"",IF(I37&gt;1.6,"Extreme",IF(I37&gt;=1.2,"Very High",IF(I37&gt;=1.15,"High",IF(I37&gt;=1.06,"Moderate",IF(I37&gt;=0.8,"Low",IF(I37&lt;0.8,"Very Low")))))))</f>
        <v/>
      </c>
    </row>
    <row r="38" spans="1:10" ht="13.5" customHeight="1" thickTop="1" x14ac:dyDescent="0.2">
      <c r="A38" s="522" t="s">
        <v>180</v>
      </c>
      <c r="B38" s="500">
        <v>-7</v>
      </c>
      <c r="C38" s="532" t="s">
        <v>181</v>
      </c>
      <c r="D38" s="533"/>
      <c r="E38" s="515" t="s">
        <v>162</v>
      </c>
      <c r="F38" s="101"/>
      <c r="G38" s="97"/>
      <c r="H38" s="97"/>
      <c r="I38" s="97"/>
      <c r="J38" s="98"/>
    </row>
    <row r="39" spans="1:10" ht="12.75" customHeight="1" x14ac:dyDescent="0.2">
      <c r="A39" s="523"/>
      <c r="B39" s="501"/>
      <c r="C39" s="534"/>
      <c r="D39" s="535"/>
      <c r="E39" s="516"/>
      <c r="F39" s="101"/>
      <c r="G39" s="97"/>
      <c r="H39" s="97"/>
      <c r="I39" s="97"/>
      <c r="J39" s="98"/>
    </row>
    <row r="40" spans="1:10" ht="13.5" customHeight="1" thickBot="1" x14ac:dyDescent="0.25">
      <c r="A40" s="523"/>
      <c r="B40" s="501"/>
      <c r="C40" s="536"/>
      <c r="D40" s="537"/>
      <c r="E40" s="517"/>
      <c r="F40" s="101"/>
      <c r="G40" s="97"/>
      <c r="H40" s="97"/>
      <c r="I40" s="97"/>
      <c r="J40" s="98"/>
    </row>
    <row r="41" spans="1:10" ht="17.100000000000001" customHeight="1" thickTop="1" thickBot="1" x14ac:dyDescent="0.25">
      <c r="A41" s="524"/>
      <c r="B41" s="502"/>
      <c r="C41" s="538"/>
      <c r="D41" s="539"/>
      <c r="E41" s="140" t="str">
        <f>IF(C41=0,"",IF(C41&gt;2.4,"Extreme",IF(C41&gt;=2.01,"Very High",IF(C41&gt;=1.61,"High",IF(C41&gt;=1.01,"Moderate",IF(C41&gt;=0.5,"Low",IF(C41&lt;0.5,"Very Low")))))))</f>
        <v/>
      </c>
      <c r="F41" s="102"/>
      <c r="G41" s="97"/>
      <c r="H41" s="97"/>
      <c r="I41" s="97"/>
      <c r="J41" s="98"/>
    </row>
    <row r="42" spans="1:10" ht="6.75" customHeight="1" thickTop="1" thickBot="1" x14ac:dyDescent="0.25">
      <c r="A42" s="103"/>
      <c r="B42" s="104"/>
      <c r="C42" s="105"/>
      <c r="D42" s="105"/>
      <c r="E42" s="105"/>
      <c r="F42" s="106"/>
      <c r="G42" s="97"/>
      <c r="H42" s="97"/>
      <c r="I42" s="97"/>
      <c r="J42" s="98"/>
    </row>
    <row r="43" spans="1:10" ht="12.75" customHeight="1" thickTop="1" x14ac:dyDescent="0.25">
      <c r="A43" s="553" t="s">
        <v>182</v>
      </c>
      <c r="B43" s="554"/>
      <c r="C43" s="554"/>
      <c r="D43" s="554"/>
      <c r="E43" s="554"/>
      <c r="F43" s="554"/>
      <c r="G43" s="554"/>
      <c r="H43" s="554"/>
      <c r="I43" s="554"/>
      <c r="J43" s="555"/>
    </row>
    <row r="44" spans="1:10" ht="12.75" customHeight="1" x14ac:dyDescent="0.2">
      <c r="A44" s="556" t="s">
        <v>183</v>
      </c>
      <c r="B44" s="557"/>
      <c r="C44" s="558"/>
      <c r="D44" s="562" t="s">
        <v>184</v>
      </c>
      <c r="E44" s="563"/>
      <c r="F44" s="563"/>
      <c r="G44" s="563"/>
      <c r="H44" s="563"/>
      <c r="I44" s="563"/>
      <c r="J44" s="564"/>
    </row>
    <row r="45" spans="1:10" ht="12.75" customHeight="1" x14ac:dyDescent="0.2">
      <c r="A45" s="559"/>
      <c r="B45" s="560"/>
      <c r="C45" s="561"/>
      <c r="D45" s="107">
        <v>-1</v>
      </c>
      <c r="E45" s="108">
        <v>-2</v>
      </c>
      <c r="F45" s="108">
        <v>-3</v>
      </c>
      <c r="G45" s="108">
        <v>-4</v>
      </c>
      <c r="H45" s="108">
        <v>-5</v>
      </c>
      <c r="I45" s="108">
        <v>-6</v>
      </c>
      <c r="J45" s="108">
        <v>-7</v>
      </c>
    </row>
    <row r="46" spans="1:10" ht="15" customHeight="1" x14ac:dyDescent="0.2">
      <c r="A46" s="565" t="s">
        <v>37</v>
      </c>
      <c r="B46" s="566"/>
      <c r="C46" s="567"/>
      <c r="D46" s="109" t="s">
        <v>185</v>
      </c>
      <c r="E46" s="110" t="s">
        <v>186</v>
      </c>
      <c r="F46" s="110" t="s">
        <v>187</v>
      </c>
      <c r="G46" s="110" t="s">
        <v>188</v>
      </c>
      <c r="H46" s="110" t="s">
        <v>189</v>
      </c>
      <c r="I46" s="110" t="s">
        <v>190</v>
      </c>
      <c r="J46" s="111" t="s">
        <v>191</v>
      </c>
    </row>
    <row r="47" spans="1:10" ht="15" customHeight="1" x14ac:dyDescent="0.2">
      <c r="A47" s="542" t="s">
        <v>38</v>
      </c>
      <c r="B47" s="543"/>
      <c r="C47" s="544"/>
      <c r="D47" s="112" t="s">
        <v>185</v>
      </c>
      <c r="E47" s="113" t="s">
        <v>192</v>
      </c>
      <c r="F47" s="113" t="s">
        <v>193</v>
      </c>
      <c r="G47" s="113" t="s">
        <v>194</v>
      </c>
      <c r="H47" s="113" t="s">
        <v>195</v>
      </c>
      <c r="I47" s="113" t="s">
        <v>196</v>
      </c>
      <c r="J47" s="114" t="s">
        <v>197</v>
      </c>
    </row>
    <row r="48" spans="1:10" ht="15" customHeight="1" x14ac:dyDescent="0.2">
      <c r="A48" s="542" t="s">
        <v>39</v>
      </c>
      <c r="B48" s="543"/>
      <c r="C48" s="544"/>
      <c r="D48" s="112" t="s">
        <v>185</v>
      </c>
      <c r="E48" s="113" t="s">
        <v>198</v>
      </c>
      <c r="F48" s="113" t="s">
        <v>194</v>
      </c>
      <c r="G48" s="113" t="s">
        <v>199</v>
      </c>
      <c r="H48" s="113" t="s">
        <v>200</v>
      </c>
      <c r="I48" s="113" t="s">
        <v>201</v>
      </c>
      <c r="J48" s="114" t="s">
        <v>202</v>
      </c>
    </row>
    <row r="49" spans="1:10" ht="15" customHeight="1" x14ac:dyDescent="0.2">
      <c r="A49" s="542" t="s">
        <v>40</v>
      </c>
      <c r="B49" s="543"/>
      <c r="C49" s="544"/>
      <c r="D49" s="115" t="s">
        <v>203</v>
      </c>
      <c r="E49" s="113" t="s">
        <v>204</v>
      </c>
      <c r="F49" s="113" t="s">
        <v>199</v>
      </c>
      <c r="G49" s="113" t="s">
        <v>205</v>
      </c>
      <c r="H49" s="113" t="s">
        <v>206</v>
      </c>
      <c r="I49" s="113" t="s">
        <v>207</v>
      </c>
      <c r="J49" s="114" t="s">
        <v>208</v>
      </c>
    </row>
    <row r="50" spans="1:10" ht="15" customHeight="1" x14ac:dyDescent="0.2">
      <c r="A50" s="542" t="s">
        <v>41</v>
      </c>
      <c r="B50" s="543"/>
      <c r="C50" s="544"/>
      <c r="D50" s="116">
        <v>-1</v>
      </c>
      <c r="E50" s="113" t="s">
        <v>209</v>
      </c>
      <c r="F50" s="113" t="s">
        <v>205</v>
      </c>
      <c r="G50" s="113" t="s">
        <v>210</v>
      </c>
      <c r="H50" s="113" t="s">
        <v>211</v>
      </c>
      <c r="I50" s="113" t="s">
        <v>212</v>
      </c>
      <c r="J50" s="114" t="s">
        <v>213</v>
      </c>
    </row>
    <row r="51" spans="1:10" ht="15" customHeight="1" x14ac:dyDescent="0.2">
      <c r="A51" s="545" t="s">
        <v>42</v>
      </c>
      <c r="B51" s="546"/>
      <c r="C51" s="547"/>
      <c r="D51" s="117" t="s">
        <v>214</v>
      </c>
      <c r="E51" s="118" t="s">
        <v>215</v>
      </c>
      <c r="F51" s="118" t="s">
        <v>216</v>
      </c>
      <c r="G51" s="118" t="s">
        <v>217</v>
      </c>
      <c r="H51" s="118" t="s">
        <v>186</v>
      </c>
      <c r="I51" s="118" t="s">
        <v>218</v>
      </c>
      <c r="J51" s="119" t="s">
        <v>219</v>
      </c>
    </row>
    <row r="52" spans="1:10" ht="24.75" customHeight="1" thickBot="1" x14ac:dyDescent="0.25">
      <c r="A52" s="120"/>
      <c r="B52" s="120"/>
      <c r="C52" s="120"/>
      <c r="D52" s="548" t="s">
        <v>220</v>
      </c>
      <c r="E52" s="549"/>
      <c r="F52" s="549"/>
      <c r="G52" s="549"/>
      <c r="H52" s="550"/>
      <c r="I52" s="551" t="str">
        <f>IF(ISNUMBER(C20),F20,IF(ISNUMBER(C24),F24,IF(ISNUMBER(I21),H24,IF(ISNUMBER(C28),F28,IF(ISNUMBER(C32),F32,IF(ISNUMBER(C37),J37,IF(ISNUMBER(C41),E41," ")))))))</f>
        <v xml:space="preserve"> </v>
      </c>
      <c r="J52" s="552"/>
    </row>
    <row r="53" spans="1:10" ht="12.75" customHeight="1" x14ac:dyDescent="0.2">
      <c r="A53" s="121"/>
      <c r="B53" s="121"/>
      <c r="C53" s="121"/>
      <c r="D53" s="121"/>
      <c r="E53" s="121"/>
      <c r="F53" s="121"/>
      <c r="G53" s="121"/>
      <c r="H53" s="121"/>
      <c r="I53" s="121"/>
      <c r="J53" s="121"/>
    </row>
    <row r="54" spans="1:10" ht="12.75" customHeight="1" x14ac:dyDescent="0.2">
      <c r="A54" s="121"/>
      <c r="B54" s="121"/>
      <c r="C54" s="121"/>
      <c r="D54" s="121"/>
      <c r="E54" s="121"/>
      <c r="F54" s="121"/>
      <c r="G54" s="121"/>
      <c r="H54" s="121"/>
      <c r="I54" s="121"/>
      <c r="J54" s="121"/>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U54"/>
  <sheetViews>
    <sheetView showGridLines="0" zoomScale="125" workbookViewId="0">
      <selection activeCell="L26" sqref="L26"/>
    </sheetView>
  </sheetViews>
  <sheetFormatPr defaultRowHeight="12.75" x14ac:dyDescent="0.2"/>
  <cols>
    <col min="1" max="1" width="7" style="82" customWidth="1"/>
    <col min="2" max="2" width="6.7109375" style="82" customWidth="1"/>
    <col min="3" max="10" width="9.7109375" style="82" customWidth="1"/>
    <col min="11" max="11" width="3.140625" style="82" customWidth="1"/>
    <col min="12" max="15" width="8" style="82" customWidth="1"/>
    <col min="16" max="16384" width="9.140625" style="82"/>
  </cols>
  <sheetData>
    <row r="1" spans="1:21" ht="32.25" customHeight="1" thickBot="1" x14ac:dyDescent="0.25">
      <c r="A1" s="540" t="s">
        <v>221</v>
      </c>
      <c r="B1" s="541"/>
      <c r="C1" s="541"/>
      <c r="D1" s="541"/>
      <c r="E1" s="541"/>
      <c r="F1" s="541"/>
      <c r="G1" s="541"/>
      <c r="H1" s="541"/>
      <c r="I1" s="541"/>
      <c r="J1" s="541"/>
    </row>
    <row r="2" spans="1:21" ht="18" customHeight="1" x14ac:dyDescent="0.25">
      <c r="A2" s="469" t="s">
        <v>128</v>
      </c>
      <c r="B2" s="470"/>
      <c r="C2" s="470"/>
      <c r="D2" s="470"/>
      <c r="E2" s="470"/>
      <c r="F2" s="470"/>
      <c r="G2" s="470"/>
      <c r="H2" s="470"/>
      <c r="I2" s="470"/>
      <c r="J2" s="471"/>
      <c r="L2" s="472" t="s">
        <v>129</v>
      </c>
      <c r="M2" s="473"/>
      <c r="N2" s="473"/>
      <c r="O2" s="474"/>
    </row>
    <row r="3" spans="1:21" ht="17.100000000000001" customHeight="1" x14ac:dyDescent="0.25">
      <c r="A3" s="83" t="s">
        <v>130</v>
      </c>
      <c r="B3" s="481"/>
      <c r="C3" s="481"/>
      <c r="D3" s="481"/>
      <c r="E3" s="481"/>
      <c r="F3" s="84" t="s">
        <v>35</v>
      </c>
      <c r="G3" s="481"/>
      <c r="H3" s="481"/>
      <c r="I3" s="481"/>
      <c r="J3" s="482"/>
      <c r="L3" s="475"/>
      <c r="M3" s="476"/>
      <c r="N3" s="476"/>
      <c r="O3" s="477"/>
    </row>
    <row r="4" spans="1:21" ht="17.100000000000001" customHeight="1" x14ac:dyDescent="0.25">
      <c r="A4" s="85" t="s">
        <v>131</v>
      </c>
      <c r="B4" s="481"/>
      <c r="C4" s="481"/>
      <c r="D4" s="481"/>
      <c r="E4" s="86"/>
      <c r="F4" s="84" t="s">
        <v>132</v>
      </c>
      <c r="G4" s="132"/>
      <c r="H4" s="87"/>
      <c r="I4" s="84" t="s">
        <v>133</v>
      </c>
      <c r="J4" s="133"/>
      <c r="L4" s="475"/>
      <c r="M4" s="476"/>
      <c r="N4" s="476"/>
      <c r="O4" s="477"/>
    </row>
    <row r="5" spans="1:21" ht="17.100000000000001" customHeight="1" thickBot="1" x14ac:dyDescent="0.3">
      <c r="A5" s="88" t="s">
        <v>134</v>
      </c>
      <c r="B5" s="89"/>
      <c r="C5" s="483"/>
      <c r="D5" s="483"/>
      <c r="E5" s="483"/>
      <c r="F5" s="483"/>
      <c r="G5" s="483"/>
      <c r="H5" s="483"/>
      <c r="I5" s="90" t="s">
        <v>43</v>
      </c>
      <c r="J5" s="91"/>
      <c r="L5" s="478"/>
      <c r="M5" s="479"/>
      <c r="N5" s="479"/>
      <c r="O5" s="480"/>
    </row>
    <row r="6" spans="1:21" ht="15" customHeight="1" thickTop="1" x14ac:dyDescent="0.2">
      <c r="A6" s="484" t="s">
        <v>135</v>
      </c>
      <c r="B6" s="485"/>
      <c r="C6" s="485"/>
      <c r="D6" s="485"/>
      <c r="E6" s="485"/>
      <c r="F6" s="485"/>
      <c r="G6" s="485"/>
      <c r="H6" s="485"/>
      <c r="I6" s="485"/>
      <c r="J6" s="486"/>
    </row>
    <row r="7" spans="1:21" ht="15.95" customHeight="1" x14ac:dyDescent="0.25">
      <c r="A7" s="487" t="s">
        <v>136</v>
      </c>
      <c r="B7" s="488"/>
      <c r="C7" s="488"/>
      <c r="D7" s="488"/>
      <c r="E7" s="488"/>
      <c r="F7" s="488"/>
      <c r="G7" s="489"/>
      <c r="H7" s="92" t="s">
        <v>137</v>
      </c>
      <c r="I7" s="490" t="s">
        <v>138</v>
      </c>
      <c r="J7" s="491"/>
      <c r="L7" s="93"/>
      <c r="M7" s="94"/>
      <c r="N7" s="94"/>
      <c r="O7" s="94"/>
      <c r="P7" s="94"/>
      <c r="Q7" s="94"/>
      <c r="R7" s="94"/>
      <c r="S7" s="94"/>
      <c r="T7" s="94"/>
      <c r="U7" s="94"/>
    </row>
    <row r="8" spans="1:21" ht="15.95" customHeight="1" x14ac:dyDescent="0.25">
      <c r="A8" s="464" t="s">
        <v>139</v>
      </c>
      <c r="B8" s="465"/>
      <c r="C8" s="465"/>
      <c r="D8" s="465"/>
      <c r="E8" s="465"/>
      <c r="F8" s="465"/>
      <c r="G8" s="466"/>
      <c r="H8" s="95" t="s">
        <v>140</v>
      </c>
      <c r="I8" s="467" t="s">
        <v>141</v>
      </c>
      <c r="J8" s="468"/>
      <c r="L8" s="93"/>
      <c r="M8" s="94"/>
      <c r="N8" s="94"/>
      <c r="O8" s="94"/>
      <c r="P8" s="94"/>
      <c r="Q8" s="94"/>
      <c r="R8" s="94"/>
      <c r="S8" s="94"/>
      <c r="T8" s="94"/>
      <c r="U8" s="94"/>
    </row>
    <row r="9" spans="1:21" ht="15.95" customHeight="1" x14ac:dyDescent="0.3">
      <c r="A9" s="464" t="s">
        <v>142</v>
      </c>
      <c r="B9" s="465"/>
      <c r="C9" s="465"/>
      <c r="D9" s="465"/>
      <c r="E9" s="465"/>
      <c r="F9" s="465"/>
      <c r="G9" s="466"/>
      <c r="H9" s="95" t="s">
        <v>140</v>
      </c>
      <c r="I9" s="467" t="s">
        <v>141</v>
      </c>
      <c r="J9" s="468"/>
      <c r="L9" s="93"/>
      <c r="M9" s="94"/>
      <c r="N9" s="94"/>
      <c r="O9" s="94"/>
      <c r="P9" s="94"/>
      <c r="Q9" s="94"/>
      <c r="R9" s="94"/>
      <c r="S9" s="94"/>
      <c r="T9" s="94"/>
      <c r="U9" s="94"/>
    </row>
    <row r="10" spans="1:21" ht="15.95" customHeight="1" x14ac:dyDescent="0.3">
      <c r="A10" s="464" t="s">
        <v>143</v>
      </c>
      <c r="B10" s="465"/>
      <c r="C10" s="465"/>
      <c r="D10" s="465"/>
      <c r="E10" s="465"/>
      <c r="F10" s="465"/>
      <c r="G10" s="466"/>
      <c r="H10" s="95" t="s">
        <v>140</v>
      </c>
      <c r="I10" s="467" t="s">
        <v>141</v>
      </c>
      <c r="J10" s="468"/>
      <c r="L10" s="93"/>
      <c r="M10" s="94"/>
      <c r="N10" s="94"/>
      <c r="O10" s="94"/>
      <c r="P10" s="94"/>
      <c r="Q10" s="94"/>
      <c r="R10" s="94"/>
      <c r="S10" s="94"/>
      <c r="T10" s="94"/>
      <c r="U10" s="94"/>
    </row>
    <row r="11" spans="1:21" ht="15.95" customHeight="1" x14ac:dyDescent="0.3">
      <c r="A11" s="464" t="s">
        <v>144</v>
      </c>
      <c r="B11" s="465"/>
      <c r="C11" s="465"/>
      <c r="D11" s="465"/>
      <c r="E11" s="465"/>
      <c r="F11" s="465"/>
      <c r="G11" s="466"/>
      <c r="H11" s="95" t="s">
        <v>145</v>
      </c>
      <c r="I11" s="467" t="s">
        <v>146</v>
      </c>
      <c r="J11" s="468"/>
      <c r="L11" s="93"/>
      <c r="M11" s="94"/>
      <c r="N11" s="94"/>
      <c r="O11" s="94"/>
      <c r="P11" s="94"/>
      <c r="Q11" s="94"/>
      <c r="R11" s="94"/>
      <c r="S11" s="94"/>
      <c r="T11" s="94"/>
      <c r="U11" s="94"/>
    </row>
    <row r="12" spans="1:21" ht="15.95" customHeight="1" x14ac:dyDescent="0.25">
      <c r="A12" s="464" t="s">
        <v>147</v>
      </c>
      <c r="B12" s="465"/>
      <c r="C12" s="465"/>
      <c r="D12" s="465"/>
      <c r="E12" s="465"/>
      <c r="F12" s="465"/>
      <c r="G12" s="466"/>
      <c r="H12" s="95" t="s">
        <v>145</v>
      </c>
      <c r="I12" s="467" t="s">
        <v>146</v>
      </c>
      <c r="J12" s="468"/>
      <c r="L12" s="93"/>
      <c r="M12" s="94"/>
      <c r="N12" s="94"/>
      <c r="O12" s="94"/>
      <c r="P12" s="94"/>
      <c r="Q12" s="94"/>
      <c r="R12" s="94"/>
      <c r="S12" s="94"/>
      <c r="T12" s="94"/>
      <c r="U12" s="94"/>
    </row>
    <row r="13" spans="1:21" ht="15.95" customHeight="1" thickBot="1" x14ac:dyDescent="0.3">
      <c r="A13" s="492" t="s">
        <v>148</v>
      </c>
      <c r="B13" s="493"/>
      <c r="C13" s="493"/>
      <c r="D13" s="493"/>
      <c r="E13" s="493"/>
      <c r="F13" s="493"/>
      <c r="G13" s="494"/>
      <c r="H13" s="96" t="s">
        <v>149</v>
      </c>
      <c r="I13" s="495" t="s">
        <v>150</v>
      </c>
      <c r="J13" s="496"/>
      <c r="L13" s="93"/>
      <c r="M13" s="94"/>
      <c r="N13" s="94"/>
      <c r="O13" s="94"/>
      <c r="P13" s="94"/>
      <c r="Q13" s="94"/>
      <c r="R13" s="94"/>
      <c r="S13" s="94"/>
      <c r="T13" s="94"/>
      <c r="U13" s="94"/>
    </row>
    <row r="14" spans="1:21" ht="12.75" customHeight="1" thickTop="1" x14ac:dyDescent="0.2">
      <c r="A14" s="497" t="s">
        <v>151</v>
      </c>
      <c r="B14" s="500">
        <v>-1</v>
      </c>
      <c r="C14" s="503" t="s">
        <v>152</v>
      </c>
      <c r="D14" s="504"/>
      <c r="E14" s="504"/>
      <c r="F14" s="504"/>
      <c r="G14" s="504"/>
      <c r="H14" s="505" t="s">
        <v>153</v>
      </c>
      <c r="I14" s="505"/>
      <c r="J14" s="506"/>
    </row>
    <row r="15" spans="1:21" ht="12.75" customHeight="1" x14ac:dyDescent="0.2">
      <c r="A15" s="498"/>
      <c r="B15" s="501"/>
      <c r="C15" s="507" t="s">
        <v>154</v>
      </c>
      <c r="D15" s="508"/>
      <c r="E15" s="508"/>
      <c r="F15" s="508"/>
      <c r="G15" s="508"/>
      <c r="H15" s="508"/>
      <c r="I15" s="509" t="s">
        <v>155</v>
      </c>
      <c r="J15" s="510"/>
    </row>
    <row r="16" spans="1:21" ht="13.5" customHeight="1" thickBot="1" x14ac:dyDescent="0.25">
      <c r="A16" s="499"/>
      <c r="B16" s="502"/>
      <c r="C16" s="511" t="s">
        <v>156</v>
      </c>
      <c r="D16" s="512"/>
      <c r="E16" s="512"/>
      <c r="F16" s="512"/>
      <c r="G16" s="512"/>
      <c r="H16" s="512"/>
      <c r="I16" s="513" t="s">
        <v>157</v>
      </c>
      <c r="J16" s="514"/>
    </row>
    <row r="17" spans="1:10" ht="13.5" customHeight="1" thickTop="1" x14ac:dyDescent="0.2">
      <c r="A17" s="522" t="s">
        <v>158</v>
      </c>
      <c r="B17" s="500">
        <v>-2</v>
      </c>
      <c r="C17" s="515" t="s">
        <v>159</v>
      </c>
      <c r="D17" s="515" t="s">
        <v>160</v>
      </c>
      <c r="E17" s="519" t="s">
        <v>161</v>
      </c>
      <c r="F17" s="515" t="s">
        <v>162</v>
      </c>
      <c r="G17" s="97"/>
      <c r="H17" s="97"/>
      <c r="I17" s="97"/>
      <c r="J17" s="98"/>
    </row>
    <row r="18" spans="1:10" ht="12.75" customHeight="1" x14ac:dyDescent="0.2">
      <c r="A18" s="523"/>
      <c r="B18" s="501"/>
      <c r="C18" s="516"/>
      <c r="D18" s="516"/>
      <c r="E18" s="520"/>
      <c r="F18" s="516"/>
      <c r="G18" s="97"/>
      <c r="H18" s="97"/>
      <c r="I18" s="97"/>
      <c r="J18" s="98"/>
    </row>
    <row r="19" spans="1:10" ht="13.5" customHeight="1" thickBot="1" x14ac:dyDescent="0.25">
      <c r="A19" s="523"/>
      <c r="B19" s="501"/>
      <c r="C19" s="518"/>
      <c r="D19" s="518"/>
      <c r="E19" s="521"/>
      <c r="F19" s="517"/>
      <c r="G19" s="97"/>
      <c r="H19" s="97"/>
      <c r="I19" s="97"/>
      <c r="J19" s="98"/>
    </row>
    <row r="20" spans="1:10" ht="17.100000000000001" customHeight="1" thickTop="1" thickBot="1" x14ac:dyDescent="0.25">
      <c r="A20" s="523"/>
      <c r="B20" s="502"/>
      <c r="C20" s="134"/>
      <c r="D20" s="134"/>
      <c r="E20" s="137" t="str">
        <f>IF(D20=0,"",C20/D20)</f>
        <v/>
      </c>
      <c r="F20" s="138" t="str">
        <f>IF(D20=0,"",IF($E$20&lt;=1.5,"Extreme",IF($E$20&lt;=1.8,"Very High",IF($E$20&lt;=2,"High",IF($E$20&lt;=2.2,"Moderate",IF($E$20&lt;=3,"Low",IF($E$20&gt;3,"Very Low")))))))</f>
        <v/>
      </c>
      <c r="G20" s="97"/>
      <c r="H20" s="97"/>
      <c r="I20" s="97"/>
      <c r="J20" s="98"/>
    </row>
    <row r="21" spans="1:10" ht="14.25" customHeight="1" thickTop="1" thickBot="1" x14ac:dyDescent="0.25">
      <c r="A21" s="523"/>
      <c r="B21" s="500">
        <v>-3</v>
      </c>
      <c r="C21" s="515" t="s">
        <v>163</v>
      </c>
      <c r="D21" s="515" t="s">
        <v>164</v>
      </c>
      <c r="E21" s="519" t="s">
        <v>165</v>
      </c>
      <c r="F21" s="515" t="s">
        <v>162</v>
      </c>
      <c r="G21" s="97"/>
      <c r="H21" s="99" t="s">
        <v>166</v>
      </c>
      <c r="I21" s="136"/>
      <c r="J21" s="98"/>
    </row>
    <row r="22" spans="1:10" ht="12.75" customHeight="1" x14ac:dyDescent="0.2">
      <c r="A22" s="523"/>
      <c r="B22" s="501"/>
      <c r="C22" s="516"/>
      <c r="D22" s="516"/>
      <c r="E22" s="520"/>
      <c r="F22" s="516"/>
      <c r="G22" s="97"/>
      <c r="H22" s="525" t="s">
        <v>167</v>
      </c>
      <c r="I22" s="526"/>
      <c r="J22" s="98"/>
    </row>
    <row r="23" spans="1:10" ht="13.5" customHeight="1" thickBot="1" x14ac:dyDescent="0.25">
      <c r="A23" s="523"/>
      <c r="B23" s="501"/>
      <c r="C23" s="518"/>
      <c r="D23" s="518"/>
      <c r="E23" s="521"/>
      <c r="F23" s="517"/>
      <c r="G23" s="97"/>
      <c r="H23" s="527" t="s">
        <v>168</v>
      </c>
      <c r="I23" s="528"/>
      <c r="J23" s="98"/>
    </row>
    <row r="24" spans="1:10" ht="17.100000000000001" customHeight="1" thickTop="1" thickBot="1" x14ac:dyDescent="0.3">
      <c r="A24" s="523"/>
      <c r="B24" s="502"/>
      <c r="C24" s="135"/>
      <c r="D24" s="135"/>
      <c r="E24" s="139" t="str">
        <f>IF(D24=0,"",C24/D24)</f>
        <v/>
      </c>
      <c r="F24" s="140" t="str">
        <f>IF(D24=0,"",IF($E$24&lt;=1.5,"Extreme",IF($E$24&lt;=1.8,"Very High",IF($E$24&lt;=2,"High",IF($E$24&lt;=2.2,"Moderate",IF($E$24&lt;=3,"Low",IF($E$24&gt;3,"Very Low")))))))</f>
        <v/>
      </c>
      <c r="G24" s="97"/>
      <c r="H24" s="529"/>
      <c r="I24" s="530"/>
      <c r="J24" s="98"/>
    </row>
    <row r="25" spans="1:10" ht="13.5" customHeight="1" thickTop="1" x14ac:dyDescent="0.2">
      <c r="A25" s="523"/>
      <c r="B25" s="500">
        <v>-4</v>
      </c>
      <c r="C25" s="515" t="s">
        <v>163</v>
      </c>
      <c r="D25" s="515" t="s">
        <v>169</v>
      </c>
      <c r="E25" s="519" t="s">
        <v>170</v>
      </c>
      <c r="F25" s="515" t="s">
        <v>162</v>
      </c>
      <c r="G25" s="97"/>
      <c r="H25" s="100"/>
      <c r="I25" s="100"/>
      <c r="J25" s="98"/>
    </row>
    <row r="26" spans="1:10" ht="12.75" customHeight="1" x14ac:dyDescent="0.2">
      <c r="A26" s="523"/>
      <c r="B26" s="501"/>
      <c r="C26" s="516"/>
      <c r="D26" s="516"/>
      <c r="E26" s="520"/>
      <c r="F26" s="516"/>
      <c r="G26" s="97"/>
      <c r="H26" s="97"/>
      <c r="I26" s="97"/>
      <c r="J26" s="98"/>
    </row>
    <row r="27" spans="1:10" ht="13.5" customHeight="1" thickBot="1" x14ac:dyDescent="0.25">
      <c r="A27" s="523"/>
      <c r="B27" s="501"/>
      <c r="C27" s="518"/>
      <c r="D27" s="518"/>
      <c r="E27" s="521"/>
      <c r="F27" s="517"/>
      <c r="G27" s="97"/>
      <c r="H27" s="97"/>
      <c r="I27" s="97"/>
      <c r="J27" s="98"/>
    </row>
    <row r="28" spans="1:10" ht="17.100000000000001" customHeight="1" thickTop="1" thickBot="1" x14ac:dyDescent="0.25">
      <c r="A28" s="524"/>
      <c r="B28" s="502"/>
      <c r="C28" s="134"/>
      <c r="D28" s="134"/>
      <c r="E28" s="139" t="str">
        <f>IF(D28=0,"",C28/D28)</f>
        <v/>
      </c>
      <c r="F28" s="140" t="str">
        <f>IF(D28=0,"",IF(E28&gt;1.2,"Extreme",IF(E28&gt;=1.01,"Very High",IF(E28&gt;=0.81,"High",IF(E28&gt;=0.61,"Moderate",IF(E28&gt;=0.41,"Low",IF(E28&lt;0.4,"Very Low")))))))</f>
        <v/>
      </c>
      <c r="G28" s="97"/>
      <c r="H28" s="97"/>
      <c r="I28" s="97"/>
      <c r="J28" s="98"/>
    </row>
    <row r="29" spans="1:10" ht="13.5" customHeight="1" thickTop="1" x14ac:dyDescent="0.2">
      <c r="A29" s="522" t="s">
        <v>171</v>
      </c>
      <c r="B29" s="500">
        <v>-5</v>
      </c>
      <c r="C29" s="515" t="s">
        <v>172</v>
      </c>
      <c r="D29" s="515" t="s">
        <v>173</v>
      </c>
      <c r="E29" s="519" t="s">
        <v>174</v>
      </c>
      <c r="F29" s="515" t="s">
        <v>162</v>
      </c>
      <c r="G29" s="97"/>
      <c r="H29" s="97"/>
      <c r="I29" s="97"/>
      <c r="J29" s="98"/>
    </row>
    <row r="30" spans="1:10" ht="12.75" customHeight="1" x14ac:dyDescent="0.2">
      <c r="A30" s="523"/>
      <c r="B30" s="501"/>
      <c r="C30" s="516"/>
      <c r="D30" s="516"/>
      <c r="E30" s="520"/>
      <c r="F30" s="516"/>
      <c r="G30" s="97"/>
      <c r="H30" s="97"/>
      <c r="I30" s="97"/>
      <c r="J30" s="98"/>
    </row>
    <row r="31" spans="1:10" ht="13.5" customHeight="1" thickBot="1" x14ac:dyDescent="0.25">
      <c r="A31" s="523"/>
      <c r="B31" s="501"/>
      <c r="C31" s="518"/>
      <c r="D31" s="518"/>
      <c r="E31" s="521"/>
      <c r="F31" s="517"/>
      <c r="G31" s="97"/>
      <c r="H31" s="97"/>
      <c r="I31" s="97"/>
      <c r="J31" s="98"/>
    </row>
    <row r="32" spans="1:10" ht="17.100000000000001" customHeight="1" thickTop="1" thickBot="1" x14ac:dyDescent="0.25">
      <c r="A32" s="523"/>
      <c r="B32" s="502"/>
      <c r="C32" s="134"/>
      <c r="D32" s="134"/>
      <c r="E32" s="137" t="str">
        <f>IF(D32=0,"",C32/D32)</f>
        <v/>
      </c>
      <c r="F32" s="140" t="str">
        <f>IF(D32=0,"",IF(E32&gt;3,"Extreme",IF(E32&gt;=2.51,"Very High",IF(E32&gt;=1.81,"High",IF(E32&gt;=1.51,"Moderate",IF(E32&gt;=1,"Low",IF(E32&lt;1,"Very Low")))))))</f>
        <v/>
      </c>
      <c r="G32" s="97"/>
      <c r="H32" s="97"/>
      <c r="I32" s="97"/>
      <c r="J32" s="98"/>
    </row>
    <row r="33" spans="1:10" ht="3.95" customHeight="1" thickTop="1" x14ac:dyDescent="0.2">
      <c r="A33" s="523"/>
      <c r="B33" s="500">
        <v>-6</v>
      </c>
      <c r="C33" s="515" t="s">
        <v>172</v>
      </c>
      <c r="D33" s="515" t="s">
        <v>175</v>
      </c>
      <c r="E33" s="515" t="s">
        <v>176</v>
      </c>
      <c r="F33" s="515" t="s">
        <v>173</v>
      </c>
      <c r="G33" s="531" t="s">
        <v>164</v>
      </c>
      <c r="H33" s="531" t="s">
        <v>177</v>
      </c>
      <c r="I33" s="531" t="s">
        <v>178</v>
      </c>
      <c r="J33" s="531" t="s">
        <v>179</v>
      </c>
    </row>
    <row r="34" spans="1:10" ht="15.95" customHeight="1" x14ac:dyDescent="0.2">
      <c r="A34" s="523"/>
      <c r="B34" s="501"/>
      <c r="C34" s="516"/>
      <c r="D34" s="516"/>
      <c r="E34" s="516"/>
      <c r="F34" s="516"/>
      <c r="G34" s="516"/>
      <c r="H34" s="516"/>
      <c r="I34" s="516"/>
      <c r="J34" s="516"/>
    </row>
    <row r="35" spans="1:10" ht="15.95" customHeight="1" x14ac:dyDescent="0.2">
      <c r="A35" s="523"/>
      <c r="B35" s="501"/>
      <c r="C35" s="516"/>
      <c r="D35" s="516"/>
      <c r="E35" s="516"/>
      <c r="F35" s="516"/>
      <c r="G35" s="516"/>
      <c r="H35" s="516"/>
      <c r="I35" s="516"/>
      <c r="J35" s="516"/>
    </row>
    <row r="36" spans="1:10" ht="15.95" customHeight="1" thickBot="1" x14ac:dyDescent="0.25">
      <c r="A36" s="523"/>
      <c r="B36" s="501"/>
      <c r="C36" s="518"/>
      <c r="D36" s="518"/>
      <c r="E36" s="518"/>
      <c r="F36" s="518"/>
      <c r="G36" s="518"/>
      <c r="H36" s="518"/>
      <c r="I36" s="518"/>
      <c r="J36" s="517"/>
    </row>
    <row r="37" spans="1:10" ht="17.100000000000001" customHeight="1" thickTop="1" thickBot="1" x14ac:dyDescent="0.25">
      <c r="A37" s="524"/>
      <c r="B37" s="502"/>
      <c r="C37" s="134"/>
      <c r="D37" s="134"/>
      <c r="E37" s="134"/>
      <c r="F37" s="134"/>
      <c r="G37" s="134"/>
      <c r="H37" s="134"/>
      <c r="I37" s="137" t="str">
        <f>IF(H37=0,"",E37/H37)</f>
        <v/>
      </c>
      <c r="J37" s="140" t="str">
        <f>IF(H37=0,"",IF(I37&gt;1.6,"Extreme",IF(I37&gt;=1.2,"Very High",IF(I37&gt;=1.15,"High",IF(I37&gt;=1.06,"Moderate",IF(I37&gt;=0.8,"Low",IF(I37&lt;0.8,"Very Low")))))))</f>
        <v/>
      </c>
    </row>
    <row r="38" spans="1:10" ht="13.5" customHeight="1" thickTop="1" x14ac:dyDescent="0.2">
      <c r="A38" s="522" t="s">
        <v>180</v>
      </c>
      <c r="B38" s="500">
        <v>-7</v>
      </c>
      <c r="C38" s="532" t="s">
        <v>181</v>
      </c>
      <c r="D38" s="533"/>
      <c r="E38" s="515" t="s">
        <v>162</v>
      </c>
      <c r="F38" s="101"/>
      <c r="G38" s="97"/>
      <c r="H38" s="97"/>
      <c r="I38" s="97"/>
      <c r="J38" s="98"/>
    </row>
    <row r="39" spans="1:10" ht="12.75" customHeight="1" x14ac:dyDescent="0.2">
      <c r="A39" s="523"/>
      <c r="B39" s="501"/>
      <c r="C39" s="534"/>
      <c r="D39" s="535"/>
      <c r="E39" s="516"/>
      <c r="F39" s="101"/>
      <c r="G39" s="97"/>
      <c r="H39" s="97"/>
      <c r="I39" s="97"/>
      <c r="J39" s="98"/>
    </row>
    <row r="40" spans="1:10" ht="13.5" customHeight="1" thickBot="1" x14ac:dyDescent="0.25">
      <c r="A40" s="523"/>
      <c r="B40" s="501"/>
      <c r="C40" s="536"/>
      <c r="D40" s="537"/>
      <c r="E40" s="517"/>
      <c r="F40" s="101"/>
      <c r="G40" s="97"/>
      <c r="H40" s="97"/>
      <c r="I40" s="97"/>
      <c r="J40" s="98"/>
    </row>
    <row r="41" spans="1:10" ht="17.100000000000001" customHeight="1" thickTop="1" thickBot="1" x14ac:dyDescent="0.25">
      <c r="A41" s="524"/>
      <c r="B41" s="502"/>
      <c r="C41" s="538"/>
      <c r="D41" s="539"/>
      <c r="E41" s="140" t="str">
        <f>IF(C41=0,"",IF(C41&gt;2.4,"Extreme",IF(C41&gt;=2.01,"Very High",IF(C41&gt;=1.61,"High",IF(C41&gt;=1.01,"Moderate",IF(C41&gt;=0.5,"Low",IF(C41&lt;0.5,"Very Low")))))))</f>
        <v/>
      </c>
      <c r="F41" s="102"/>
      <c r="G41" s="97"/>
      <c r="H41" s="97"/>
      <c r="I41" s="97"/>
      <c r="J41" s="98"/>
    </row>
    <row r="42" spans="1:10" ht="6.75" customHeight="1" thickTop="1" thickBot="1" x14ac:dyDescent="0.25">
      <c r="A42" s="103"/>
      <c r="B42" s="104"/>
      <c r="C42" s="105"/>
      <c r="D42" s="105"/>
      <c r="E42" s="105"/>
      <c r="F42" s="106"/>
      <c r="G42" s="97"/>
      <c r="H42" s="97"/>
      <c r="I42" s="97"/>
      <c r="J42" s="98"/>
    </row>
    <row r="43" spans="1:10" ht="15.75" thickTop="1" x14ac:dyDescent="0.25">
      <c r="A43" s="553" t="s">
        <v>182</v>
      </c>
      <c r="B43" s="554"/>
      <c r="C43" s="554"/>
      <c r="D43" s="554"/>
      <c r="E43" s="554"/>
      <c r="F43" s="554"/>
      <c r="G43" s="554"/>
      <c r="H43" s="554"/>
      <c r="I43" s="554"/>
      <c r="J43" s="555"/>
    </row>
    <row r="44" spans="1:10" ht="12.75" customHeight="1" x14ac:dyDescent="0.2">
      <c r="A44" s="556" t="s">
        <v>183</v>
      </c>
      <c r="B44" s="557"/>
      <c r="C44" s="558"/>
      <c r="D44" s="562" t="s">
        <v>184</v>
      </c>
      <c r="E44" s="563"/>
      <c r="F44" s="563"/>
      <c r="G44" s="563"/>
      <c r="H44" s="563"/>
      <c r="I44" s="563"/>
      <c r="J44" s="564"/>
    </row>
    <row r="45" spans="1:10" x14ac:dyDescent="0.2">
      <c r="A45" s="559"/>
      <c r="B45" s="560"/>
      <c r="C45" s="561"/>
      <c r="D45" s="107">
        <v>-1</v>
      </c>
      <c r="E45" s="108">
        <v>-2</v>
      </c>
      <c r="F45" s="108">
        <v>-3</v>
      </c>
      <c r="G45" s="108">
        <v>-4</v>
      </c>
      <c r="H45" s="108">
        <v>-5</v>
      </c>
      <c r="I45" s="108">
        <v>-6</v>
      </c>
      <c r="J45" s="108">
        <v>-7</v>
      </c>
    </row>
    <row r="46" spans="1:10" ht="15" customHeight="1" x14ac:dyDescent="0.2">
      <c r="A46" s="565" t="s">
        <v>37</v>
      </c>
      <c r="B46" s="566"/>
      <c r="C46" s="567"/>
      <c r="D46" s="109" t="s">
        <v>185</v>
      </c>
      <c r="E46" s="110" t="s">
        <v>186</v>
      </c>
      <c r="F46" s="110" t="s">
        <v>187</v>
      </c>
      <c r="G46" s="110" t="s">
        <v>188</v>
      </c>
      <c r="H46" s="110" t="s">
        <v>189</v>
      </c>
      <c r="I46" s="110" t="s">
        <v>190</v>
      </c>
      <c r="J46" s="111" t="s">
        <v>191</v>
      </c>
    </row>
    <row r="47" spans="1:10" ht="15" customHeight="1" x14ac:dyDescent="0.2">
      <c r="A47" s="542" t="s">
        <v>38</v>
      </c>
      <c r="B47" s="543"/>
      <c r="C47" s="544"/>
      <c r="D47" s="112" t="s">
        <v>185</v>
      </c>
      <c r="E47" s="113" t="s">
        <v>192</v>
      </c>
      <c r="F47" s="113" t="s">
        <v>193</v>
      </c>
      <c r="G47" s="113" t="s">
        <v>194</v>
      </c>
      <c r="H47" s="113" t="s">
        <v>195</v>
      </c>
      <c r="I47" s="113" t="s">
        <v>196</v>
      </c>
      <c r="J47" s="114" t="s">
        <v>197</v>
      </c>
    </row>
    <row r="48" spans="1:10" ht="15" customHeight="1" x14ac:dyDescent="0.2">
      <c r="A48" s="542" t="s">
        <v>39</v>
      </c>
      <c r="B48" s="543"/>
      <c r="C48" s="544"/>
      <c r="D48" s="112" t="s">
        <v>185</v>
      </c>
      <c r="E48" s="113" t="s">
        <v>198</v>
      </c>
      <c r="F48" s="113" t="s">
        <v>194</v>
      </c>
      <c r="G48" s="113" t="s">
        <v>199</v>
      </c>
      <c r="H48" s="113" t="s">
        <v>200</v>
      </c>
      <c r="I48" s="113" t="s">
        <v>201</v>
      </c>
      <c r="J48" s="114" t="s">
        <v>202</v>
      </c>
    </row>
    <row r="49" spans="1:10" ht="15" customHeight="1" x14ac:dyDescent="0.2">
      <c r="A49" s="542" t="s">
        <v>40</v>
      </c>
      <c r="B49" s="543"/>
      <c r="C49" s="544"/>
      <c r="D49" s="115" t="s">
        <v>203</v>
      </c>
      <c r="E49" s="113" t="s">
        <v>204</v>
      </c>
      <c r="F49" s="113" t="s">
        <v>199</v>
      </c>
      <c r="G49" s="113" t="s">
        <v>205</v>
      </c>
      <c r="H49" s="113" t="s">
        <v>206</v>
      </c>
      <c r="I49" s="113" t="s">
        <v>207</v>
      </c>
      <c r="J49" s="114" t="s">
        <v>208</v>
      </c>
    </row>
    <row r="50" spans="1:10" ht="15" customHeight="1" x14ac:dyDescent="0.2">
      <c r="A50" s="542" t="s">
        <v>41</v>
      </c>
      <c r="B50" s="543"/>
      <c r="C50" s="544"/>
      <c r="D50" s="116">
        <v>-1</v>
      </c>
      <c r="E50" s="113" t="s">
        <v>209</v>
      </c>
      <c r="F50" s="113" t="s">
        <v>205</v>
      </c>
      <c r="G50" s="113" t="s">
        <v>210</v>
      </c>
      <c r="H50" s="113" t="s">
        <v>211</v>
      </c>
      <c r="I50" s="113" t="s">
        <v>212</v>
      </c>
      <c r="J50" s="114" t="s">
        <v>213</v>
      </c>
    </row>
    <row r="51" spans="1:10" ht="15" customHeight="1" x14ac:dyDescent="0.2">
      <c r="A51" s="545" t="s">
        <v>42</v>
      </c>
      <c r="B51" s="546"/>
      <c r="C51" s="547"/>
      <c r="D51" s="117" t="s">
        <v>214</v>
      </c>
      <c r="E51" s="118" t="s">
        <v>215</v>
      </c>
      <c r="F51" s="118" t="s">
        <v>216</v>
      </c>
      <c r="G51" s="118" t="s">
        <v>217</v>
      </c>
      <c r="H51" s="118" t="s">
        <v>186</v>
      </c>
      <c r="I51" s="118" t="s">
        <v>218</v>
      </c>
      <c r="J51" s="119" t="s">
        <v>219</v>
      </c>
    </row>
    <row r="52" spans="1:10" ht="24.75" customHeight="1" thickBot="1" x14ac:dyDescent="0.25">
      <c r="A52" s="120"/>
      <c r="B52" s="120"/>
      <c r="C52" s="120"/>
      <c r="D52" s="548" t="s">
        <v>220</v>
      </c>
      <c r="E52" s="549"/>
      <c r="F52" s="549"/>
      <c r="G52" s="549"/>
      <c r="H52" s="550"/>
      <c r="I52" s="551" t="str">
        <f>IF(ISNUMBER(C20),F20,IF(ISNUMBER(C24),F24,IF(ISNUMBER(I21),H24,IF(ISNUMBER(C28),F28,IF(ISNUMBER(C32),F32,IF(ISNUMBER(C37),J37,IF(ISNUMBER(C41),E41," ")))))))</f>
        <v xml:space="preserve"> </v>
      </c>
      <c r="J52" s="552"/>
    </row>
    <row r="53" spans="1:10" x14ac:dyDescent="0.2">
      <c r="A53" s="121"/>
      <c r="B53" s="121"/>
      <c r="C53" s="121"/>
      <c r="D53" s="121"/>
      <c r="E53" s="121"/>
      <c r="F53" s="121"/>
      <c r="G53" s="121"/>
      <c r="H53" s="121"/>
      <c r="I53" s="121"/>
      <c r="J53" s="121"/>
    </row>
    <row r="54" spans="1:10" x14ac:dyDescent="0.2">
      <c r="A54" s="121"/>
      <c r="B54" s="121"/>
      <c r="C54" s="121"/>
      <c r="D54" s="121"/>
      <c r="E54" s="121"/>
      <c r="F54" s="121"/>
      <c r="G54" s="121"/>
      <c r="H54" s="121"/>
      <c r="I54" s="121"/>
      <c r="J54" s="121"/>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55"/>
  <sheetViews>
    <sheetView workbookViewId="0">
      <selection sqref="A1:BH1"/>
    </sheetView>
  </sheetViews>
  <sheetFormatPr defaultColWidth="2.7109375" defaultRowHeight="12.75" customHeight="1" x14ac:dyDescent="0.25"/>
  <cols>
    <col min="1" max="5" width="2.7109375" style="18" customWidth="1"/>
    <col min="6" max="11" width="2.7109375" style="19" customWidth="1"/>
    <col min="12" max="28" width="2.7109375" style="18" customWidth="1"/>
    <col min="29" max="30" width="2.7109375" style="19" customWidth="1"/>
    <col min="31" max="33" width="2.7109375" style="18" customWidth="1"/>
    <col min="34" max="34" width="2.85546875" style="18" customWidth="1"/>
    <col min="35" max="40" width="2.7109375" style="18" customWidth="1"/>
    <col min="41" max="41" width="3.140625" style="19" customWidth="1"/>
    <col min="42" max="42" width="3.28515625" style="19" customWidth="1"/>
    <col min="43" max="44" width="2.7109375" style="19" customWidth="1"/>
    <col min="45" max="61" width="2.7109375" style="18" customWidth="1"/>
    <col min="62" max="62" width="2.7109375" style="20" customWidth="1"/>
    <col min="63" max="256" width="2.7109375" style="18"/>
    <col min="257" max="289" width="2.7109375" style="18" customWidth="1"/>
    <col min="290" max="290" width="2.85546875" style="18" customWidth="1"/>
    <col min="291" max="296" width="2.7109375" style="18" customWidth="1"/>
    <col min="297" max="297" width="3.140625" style="18" customWidth="1"/>
    <col min="298" max="298" width="3.28515625" style="18" customWidth="1"/>
    <col min="299" max="318" width="2.7109375" style="18" customWidth="1"/>
    <col min="319" max="512" width="2.7109375" style="18"/>
    <col min="513" max="545" width="2.7109375" style="18" customWidth="1"/>
    <col min="546" max="546" width="2.85546875" style="18" customWidth="1"/>
    <col min="547" max="552" width="2.7109375" style="18" customWidth="1"/>
    <col min="553" max="553" width="3.140625" style="18" customWidth="1"/>
    <col min="554" max="554" width="3.28515625" style="18" customWidth="1"/>
    <col min="555" max="574" width="2.7109375" style="18" customWidth="1"/>
    <col min="575" max="768" width="2.7109375" style="18"/>
    <col min="769" max="801" width="2.7109375" style="18" customWidth="1"/>
    <col min="802" max="802" width="2.85546875" style="18" customWidth="1"/>
    <col min="803" max="808" width="2.7109375" style="18" customWidth="1"/>
    <col min="809" max="809" width="3.140625" style="18" customWidth="1"/>
    <col min="810" max="810" width="3.28515625" style="18" customWidth="1"/>
    <col min="811" max="830" width="2.7109375" style="18" customWidth="1"/>
    <col min="831" max="1024" width="2.7109375" style="18"/>
    <col min="1025" max="1057" width="2.7109375" style="18" customWidth="1"/>
    <col min="1058" max="1058" width="2.85546875" style="18" customWidth="1"/>
    <col min="1059" max="1064" width="2.7109375" style="18" customWidth="1"/>
    <col min="1065" max="1065" width="3.140625" style="18" customWidth="1"/>
    <col min="1066" max="1066" width="3.28515625" style="18" customWidth="1"/>
    <col min="1067" max="1086" width="2.7109375" style="18" customWidth="1"/>
    <col min="1087" max="1280" width="2.7109375" style="18"/>
    <col min="1281" max="1313" width="2.7109375" style="18" customWidth="1"/>
    <col min="1314" max="1314" width="2.85546875" style="18" customWidth="1"/>
    <col min="1315" max="1320" width="2.7109375" style="18" customWidth="1"/>
    <col min="1321" max="1321" width="3.140625" style="18" customWidth="1"/>
    <col min="1322" max="1322" width="3.28515625" style="18" customWidth="1"/>
    <col min="1323" max="1342" width="2.7109375" style="18" customWidth="1"/>
    <col min="1343" max="1536" width="2.7109375" style="18"/>
    <col min="1537" max="1569" width="2.7109375" style="18" customWidth="1"/>
    <col min="1570" max="1570" width="2.85546875" style="18" customWidth="1"/>
    <col min="1571" max="1576" width="2.7109375" style="18" customWidth="1"/>
    <col min="1577" max="1577" width="3.140625" style="18" customWidth="1"/>
    <col min="1578" max="1578" width="3.28515625" style="18" customWidth="1"/>
    <col min="1579" max="1598" width="2.7109375" style="18" customWidth="1"/>
    <col min="1599" max="1792" width="2.7109375" style="18"/>
    <col min="1793" max="1825" width="2.7109375" style="18" customWidth="1"/>
    <col min="1826" max="1826" width="2.85546875" style="18" customWidth="1"/>
    <col min="1827" max="1832" width="2.7109375" style="18" customWidth="1"/>
    <col min="1833" max="1833" width="3.140625" style="18" customWidth="1"/>
    <col min="1834" max="1834" width="3.28515625" style="18" customWidth="1"/>
    <col min="1835" max="1854" width="2.7109375" style="18" customWidth="1"/>
    <col min="1855" max="2048" width="2.7109375" style="18"/>
    <col min="2049" max="2081" width="2.7109375" style="18" customWidth="1"/>
    <col min="2082" max="2082" width="2.85546875" style="18" customWidth="1"/>
    <col min="2083" max="2088" width="2.7109375" style="18" customWidth="1"/>
    <col min="2089" max="2089" width="3.140625" style="18" customWidth="1"/>
    <col min="2090" max="2090" width="3.28515625" style="18" customWidth="1"/>
    <col min="2091" max="2110" width="2.7109375" style="18" customWidth="1"/>
    <col min="2111" max="2304" width="2.7109375" style="18"/>
    <col min="2305" max="2337" width="2.7109375" style="18" customWidth="1"/>
    <col min="2338" max="2338" width="2.85546875" style="18" customWidth="1"/>
    <col min="2339" max="2344" width="2.7109375" style="18" customWidth="1"/>
    <col min="2345" max="2345" width="3.140625" style="18" customWidth="1"/>
    <col min="2346" max="2346" width="3.28515625" style="18" customWidth="1"/>
    <col min="2347" max="2366" width="2.7109375" style="18" customWidth="1"/>
    <col min="2367" max="2560" width="2.7109375" style="18"/>
    <col min="2561" max="2593" width="2.7109375" style="18" customWidth="1"/>
    <col min="2594" max="2594" width="2.85546875" style="18" customWidth="1"/>
    <col min="2595" max="2600" width="2.7109375" style="18" customWidth="1"/>
    <col min="2601" max="2601" width="3.140625" style="18" customWidth="1"/>
    <col min="2602" max="2602" width="3.28515625" style="18" customWidth="1"/>
    <col min="2603" max="2622" width="2.7109375" style="18" customWidth="1"/>
    <col min="2623" max="2816" width="2.7109375" style="18"/>
    <col min="2817" max="2849" width="2.7109375" style="18" customWidth="1"/>
    <col min="2850" max="2850" width="2.85546875" style="18" customWidth="1"/>
    <col min="2851" max="2856" width="2.7109375" style="18" customWidth="1"/>
    <col min="2857" max="2857" width="3.140625" style="18" customWidth="1"/>
    <col min="2858" max="2858" width="3.28515625" style="18" customWidth="1"/>
    <col min="2859" max="2878" width="2.7109375" style="18" customWidth="1"/>
    <col min="2879" max="3072" width="2.7109375" style="18"/>
    <col min="3073" max="3105" width="2.7109375" style="18" customWidth="1"/>
    <col min="3106" max="3106" width="2.85546875" style="18" customWidth="1"/>
    <col min="3107" max="3112" width="2.7109375" style="18" customWidth="1"/>
    <col min="3113" max="3113" width="3.140625" style="18" customWidth="1"/>
    <col min="3114" max="3114" width="3.28515625" style="18" customWidth="1"/>
    <col min="3115" max="3134" width="2.7109375" style="18" customWidth="1"/>
    <col min="3135" max="3328" width="2.7109375" style="18"/>
    <col min="3329" max="3361" width="2.7109375" style="18" customWidth="1"/>
    <col min="3362" max="3362" width="2.85546875" style="18" customWidth="1"/>
    <col min="3363" max="3368" width="2.7109375" style="18" customWidth="1"/>
    <col min="3369" max="3369" width="3.140625" style="18" customWidth="1"/>
    <col min="3370" max="3370" width="3.28515625" style="18" customWidth="1"/>
    <col min="3371" max="3390" width="2.7109375" style="18" customWidth="1"/>
    <col min="3391" max="3584" width="2.7109375" style="18"/>
    <col min="3585" max="3617" width="2.7109375" style="18" customWidth="1"/>
    <col min="3618" max="3618" width="2.85546875" style="18" customWidth="1"/>
    <col min="3619" max="3624" width="2.7109375" style="18" customWidth="1"/>
    <col min="3625" max="3625" width="3.140625" style="18" customWidth="1"/>
    <col min="3626" max="3626" width="3.28515625" style="18" customWidth="1"/>
    <col min="3627" max="3646" width="2.7109375" style="18" customWidth="1"/>
    <col min="3647" max="3840" width="2.7109375" style="18"/>
    <col min="3841" max="3873" width="2.7109375" style="18" customWidth="1"/>
    <col min="3874" max="3874" width="2.85546875" style="18" customWidth="1"/>
    <col min="3875" max="3880" width="2.7109375" style="18" customWidth="1"/>
    <col min="3881" max="3881" width="3.140625" style="18" customWidth="1"/>
    <col min="3882" max="3882" width="3.28515625" style="18" customWidth="1"/>
    <col min="3883" max="3902" width="2.7109375" style="18" customWidth="1"/>
    <col min="3903" max="4096" width="2.7109375" style="18"/>
    <col min="4097" max="4129" width="2.7109375" style="18" customWidth="1"/>
    <col min="4130" max="4130" width="2.85546875" style="18" customWidth="1"/>
    <col min="4131" max="4136" width="2.7109375" style="18" customWidth="1"/>
    <col min="4137" max="4137" width="3.140625" style="18" customWidth="1"/>
    <col min="4138" max="4138" width="3.28515625" style="18" customWidth="1"/>
    <col min="4139" max="4158" width="2.7109375" style="18" customWidth="1"/>
    <col min="4159" max="4352" width="2.7109375" style="18"/>
    <col min="4353" max="4385" width="2.7109375" style="18" customWidth="1"/>
    <col min="4386" max="4386" width="2.85546875" style="18" customWidth="1"/>
    <col min="4387" max="4392" width="2.7109375" style="18" customWidth="1"/>
    <col min="4393" max="4393" width="3.140625" style="18" customWidth="1"/>
    <col min="4394" max="4394" width="3.28515625" style="18" customWidth="1"/>
    <col min="4395" max="4414" width="2.7109375" style="18" customWidth="1"/>
    <col min="4415" max="4608" width="2.7109375" style="18"/>
    <col min="4609" max="4641" width="2.7109375" style="18" customWidth="1"/>
    <col min="4642" max="4642" width="2.85546875" style="18" customWidth="1"/>
    <col min="4643" max="4648" width="2.7109375" style="18" customWidth="1"/>
    <col min="4649" max="4649" width="3.140625" style="18" customWidth="1"/>
    <col min="4650" max="4650" width="3.28515625" style="18" customWidth="1"/>
    <col min="4651" max="4670" width="2.7109375" style="18" customWidth="1"/>
    <col min="4671" max="4864" width="2.7109375" style="18"/>
    <col min="4865" max="4897" width="2.7109375" style="18" customWidth="1"/>
    <col min="4898" max="4898" width="2.85546875" style="18" customWidth="1"/>
    <col min="4899" max="4904" width="2.7109375" style="18" customWidth="1"/>
    <col min="4905" max="4905" width="3.140625" style="18" customWidth="1"/>
    <col min="4906" max="4906" width="3.28515625" style="18" customWidth="1"/>
    <col min="4907" max="4926" width="2.7109375" style="18" customWidth="1"/>
    <col min="4927" max="5120" width="2.7109375" style="18"/>
    <col min="5121" max="5153" width="2.7109375" style="18" customWidth="1"/>
    <col min="5154" max="5154" width="2.85546875" style="18" customWidth="1"/>
    <col min="5155" max="5160" width="2.7109375" style="18" customWidth="1"/>
    <col min="5161" max="5161" width="3.140625" style="18" customWidth="1"/>
    <col min="5162" max="5162" width="3.28515625" style="18" customWidth="1"/>
    <col min="5163" max="5182" width="2.7109375" style="18" customWidth="1"/>
    <col min="5183" max="5376" width="2.7109375" style="18"/>
    <col min="5377" max="5409" width="2.7109375" style="18" customWidth="1"/>
    <col min="5410" max="5410" width="2.85546875" style="18" customWidth="1"/>
    <col min="5411" max="5416" width="2.7109375" style="18" customWidth="1"/>
    <col min="5417" max="5417" width="3.140625" style="18" customWidth="1"/>
    <col min="5418" max="5418" width="3.28515625" style="18" customWidth="1"/>
    <col min="5419" max="5438" width="2.7109375" style="18" customWidth="1"/>
    <col min="5439" max="5632" width="2.7109375" style="18"/>
    <col min="5633" max="5665" width="2.7109375" style="18" customWidth="1"/>
    <col min="5666" max="5666" width="2.85546875" style="18" customWidth="1"/>
    <col min="5667" max="5672" width="2.7109375" style="18" customWidth="1"/>
    <col min="5673" max="5673" width="3.140625" style="18" customWidth="1"/>
    <col min="5674" max="5674" width="3.28515625" style="18" customWidth="1"/>
    <col min="5675" max="5694" width="2.7109375" style="18" customWidth="1"/>
    <col min="5695" max="5888" width="2.7109375" style="18"/>
    <col min="5889" max="5921" width="2.7109375" style="18" customWidth="1"/>
    <col min="5922" max="5922" width="2.85546875" style="18" customWidth="1"/>
    <col min="5923" max="5928" width="2.7109375" style="18" customWidth="1"/>
    <col min="5929" max="5929" width="3.140625" style="18" customWidth="1"/>
    <col min="5930" max="5930" width="3.28515625" style="18" customWidth="1"/>
    <col min="5931" max="5950" width="2.7109375" style="18" customWidth="1"/>
    <col min="5951" max="6144" width="2.7109375" style="18"/>
    <col min="6145" max="6177" width="2.7109375" style="18" customWidth="1"/>
    <col min="6178" max="6178" width="2.85546875" style="18" customWidth="1"/>
    <col min="6179" max="6184" width="2.7109375" style="18" customWidth="1"/>
    <col min="6185" max="6185" width="3.140625" style="18" customWidth="1"/>
    <col min="6186" max="6186" width="3.28515625" style="18" customWidth="1"/>
    <col min="6187" max="6206" width="2.7109375" style="18" customWidth="1"/>
    <col min="6207" max="6400" width="2.7109375" style="18"/>
    <col min="6401" max="6433" width="2.7109375" style="18" customWidth="1"/>
    <col min="6434" max="6434" width="2.85546875" style="18" customWidth="1"/>
    <col min="6435" max="6440" width="2.7109375" style="18" customWidth="1"/>
    <col min="6441" max="6441" width="3.140625" style="18" customWidth="1"/>
    <col min="6442" max="6442" width="3.28515625" style="18" customWidth="1"/>
    <col min="6443" max="6462" width="2.7109375" style="18" customWidth="1"/>
    <col min="6463" max="6656" width="2.7109375" style="18"/>
    <col min="6657" max="6689" width="2.7109375" style="18" customWidth="1"/>
    <col min="6690" max="6690" width="2.85546875" style="18" customWidth="1"/>
    <col min="6691" max="6696" width="2.7109375" style="18" customWidth="1"/>
    <col min="6697" max="6697" width="3.140625" style="18" customWidth="1"/>
    <col min="6698" max="6698" width="3.28515625" style="18" customWidth="1"/>
    <col min="6699" max="6718" width="2.7109375" style="18" customWidth="1"/>
    <col min="6719" max="6912" width="2.7109375" style="18"/>
    <col min="6913" max="6945" width="2.7109375" style="18" customWidth="1"/>
    <col min="6946" max="6946" width="2.85546875" style="18" customWidth="1"/>
    <col min="6947" max="6952" width="2.7109375" style="18" customWidth="1"/>
    <col min="6953" max="6953" width="3.140625" style="18" customWidth="1"/>
    <col min="6954" max="6954" width="3.28515625" style="18" customWidth="1"/>
    <col min="6955" max="6974" width="2.7109375" style="18" customWidth="1"/>
    <col min="6975" max="7168" width="2.7109375" style="18"/>
    <col min="7169" max="7201" width="2.7109375" style="18" customWidth="1"/>
    <col min="7202" max="7202" width="2.85546875" style="18" customWidth="1"/>
    <col min="7203" max="7208" width="2.7109375" style="18" customWidth="1"/>
    <col min="7209" max="7209" width="3.140625" style="18" customWidth="1"/>
    <col min="7210" max="7210" width="3.28515625" style="18" customWidth="1"/>
    <col min="7211" max="7230" width="2.7109375" style="18" customWidth="1"/>
    <col min="7231" max="7424" width="2.7109375" style="18"/>
    <col min="7425" max="7457" width="2.7109375" style="18" customWidth="1"/>
    <col min="7458" max="7458" width="2.85546875" style="18" customWidth="1"/>
    <col min="7459" max="7464" width="2.7109375" style="18" customWidth="1"/>
    <col min="7465" max="7465" width="3.140625" style="18" customWidth="1"/>
    <col min="7466" max="7466" width="3.28515625" style="18" customWidth="1"/>
    <col min="7467" max="7486" width="2.7109375" style="18" customWidth="1"/>
    <col min="7487" max="7680" width="2.7109375" style="18"/>
    <col min="7681" max="7713" width="2.7109375" style="18" customWidth="1"/>
    <col min="7714" max="7714" width="2.85546875" style="18" customWidth="1"/>
    <col min="7715" max="7720" width="2.7109375" style="18" customWidth="1"/>
    <col min="7721" max="7721" width="3.140625" style="18" customWidth="1"/>
    <col min="7722" max="7722" width="3.28515625" style="18" customWidth="1"/>
    <col min="7723" max="7742" width="2.7109375" style="18" customWidth="1"/>
    <col min="7743" max="7936" width="2.7109375" style="18"/>
    <col min="7937" max="7969" width="2.7109375" style="18" customWidth="1"/>
    <col min="7970" max="7970" width="2.85546875" style="18" customWidth="1"/>
    <col min="7971" max="7976" width="2.7109375" style="18" customWidth="1"/>
    <col min="7977" max="7977" width="3.140625" style="18" customWidth="1"/>
    <col min="7978" max="7978" width="3.28515625" style="18" customWidth="1"/>
    <col min="7979" max="7998" width="2.7109375" style="18" customWidth="1"/>
    <col min="7999" max="8192" width="2.7109375" style="18"/>
    <col min="8193" max="8225" width="2.7109375" style="18" customWidth="1"/>
    <col min="8226" max="8226" width="2.85546875" style="18" customWidth="1"/>
    <col min="8227" max="8232" width="2.7109375" style="18" customWidth="1"/>
    <col min="8233" max="8233" width="3.140625" style="18" customWidth="1"/>
    <col min="8234" max="8234" width="3.28515625" style="18" customWidth="1"/>
    <col min="8235" max="8254" width="2.7109375" style="18" customWidth="1"/>
    <col min="8255" max="8448" width="2.7109375" style="18"/>
    <col min="8449" max="8481" width="2.7109375" style="18" customWidth="1"/>
    <col min="8482" max="8482" width="2.85546875" style="18" customWidth="1"/>
    <col min="8483" max="8488" width="2.7109375" style="18" customWidth="1"/>
    <col min="8489" max="8489" width="3.140625" style="18" customWidth="1"/>
    <col min="8490" max="8490" width="3.28515625" style="18" customWidth="1"/>
    <col min="8491" max="8510" width="2.7109375" style="18" customWidth="1"/>
    <col min="8511" max="8704" width="2.7109375" style="18"/>
    <col min="8705" max="8737" width="2.7109375" style="18" customWidth="1"/>
    <col min="8738" max="8738" width="2.85546875" style="18" customWidth="1"/>
    <col min="8739" max="8744" width="2.7109375" style="18" customWidth="1"/>
    <col min="8745" max="8745" width="3.140625" style="18" customWidth="1"/>
    <col min="8746" max="8746" width="3.28515625" style="18" customWidth="1"/>
    <col min="8747" max="8766" width="2.7109375" style="18" customWidth="1"/>
    <col min="8767" max="8960" width="2.7109375" style="18"/>
    <col min="8961" max="8993" width="2.7109375" style="18" customWidth="1"/>
    <col min="8994" max="8994" width="2.85546875" style="18" customWidth="1"/>
    <col min="8995" max="9000" width="2.7109375" style="18" customWidth="1"/>
    <col min="9001" max="9001" width="3.140625" style="18" customWidth="1"/>
    <col min="9002" max="9002" width="3.28515625" style="18" customWidth="1"/>
    <col min="9003" max="9022" width="2.7109375" style="18" customWidth="1"/>
    <col min="9023" max="9216" width="2.7109375" style="18"/>
    <col min="9217" max="9249" width="2.7109375" style="18" customWidth="1"/>
    <col min="9250" max="9250" width="2.85546875" style="18" customWidth="1"/>
    <col min="9251" max="9256" width="2.7109375" style="18" customWidth="1"/>
    <col min="9257" max="9257" width="3.140625" style="18" customWidth="1"/>
    <col min="9258" max="9258" width="3.28515625" style="18" customWidth="1"/>
    <col min="9259" max="9278" width="2.7109375" style="18" customWidth="1"/>
    <col min="9279" max="9472" width="2.7109375" style="18"/>
    <col min="9473" max="9505" width="2.7109375" style="18" customWidth="1"/>
    <col min="9506" max="9506" width="2.85546875" style="18" customWidth="1"/>
    <col min="9507" max="9512" width="2.7109375" style="18" customWidth="1"/>
    <col min="9513" max="9513" width="3.140625" style="18" customWidth="1"/>
    <col min="9514" max="9514" width="3.28515625" style="18" customWidth="1"/>
    <col min="9515" max="9534" width="2.7109375" style="18" customWidth="1"/>
    <col min="9535" max="9728" width="2.7109375" style="18"/>
    <col min="9729" max="9761" width="2.7109375" style="18" customWidth="1"/>
    <col min="9762" max="9762" width="2.85546875" style="18" customWidth="1"/>
    <col min="9763" max="9768" width="2.7109375" style="18" customWidth="1"/>
    <col min="9769" max="9769" width="3.140625" style="18" customWidth="1"/>
    <col min="9770" max="9770" width="3.28515625" style="18" customWidth="1"/>
    <col min="9771" max="9790" width="2.7109375" style="18" customWidth="1"/>
    <col min="9791" max="9984" width="2.7109375" style="18"/>
    <col min="9985" max="10017" width="2.7109375" style="18" customWidth="1"/>
    <col min="10018" max="10018" width="2.85546875" style="18" customWidth="1"/>
    <col min="10019" max="10024" width="2.7109375" style="18" customWidth="1"/>
    <col min="10025" max="10025" width="3.140625" style="18" customWidth="1"/>
    <col min="10026" max="10026" width="3.28515625" style="18" customWidth="1"/>
    <col min="10027" max="10046" width="2.7109375" style="18" customWidth="1"/>
    <col min="10047" max="10240" width="2.7109375" style="18"/>
    <col min="10241" max="10273" width="2.7109375" style="18" customWidth="1"/>
    <col min="10274" max="10274" width="2.85546875" style="18" customWidth="1"/>
    <col min="10275" max="10280" width="2.7109375" style="18" customWidth="1"/>
    <col min="10281" max="10281" width="3.140625" style="18" customWidth="1"/>
    <col min="10282" max="10282" width="3.28515625" style="18" customWidth="1"/>
    <col min="10283" max="10302" width="2.7109375" style="18" customWidth="1"/>
    <col min="10303" max="10496" width="2.7109375" style="18"/>
    <col min="10497" max="10529" width="2.7109375" style="18" customWidth="1"/>
    <col min="10530" max="10530" width="2.85546875" style="18" customWidth="1"/>
    <col min="10531" max="10536" width="2.7109375" style="18" customWidth="1"/>
    <col min="10537" max="10537" width="3.140625" style="18" customWidth="1"/>
    <col min="10538" max="10538" width="3.28515625" style="18" customWidth="1"/>
    <col min="10539" max="10558" width="2.7109375" style="18" customWidth="1"/>
    <col min="10559" max="10752" width="2.7109375" style="18"/>
    <col min="10753" max="10785" width="2.7109375" style="18" customWidth="1"/>
    <col min="10786" max="10786" width="2.85546875" style="18" customWidth="1"/>
    <col min="10787" max="10792" width="2.7109375" style="18" customWidth="1"/>
    <col min="10793" max="10793" width="3.140625" style="18" customWidth="1"/>
    <col min="10794" max="10794" width="3.28515625" style="18" customWidth="1"/>
    <col min="10795" max="10814" width="2.7109375" style="18" customWidth="1"/>
    <col min="10815" max="11008" width="2.7109375" style="18"/>
    <col min="11009" max="11041" width="2.7109375" style="18" customWidth="1"/>
    <col min="11042" max="11042" width="2.85546875" style="18" customWidth="1"/>
    <col min="11043" max="11048" width="2.7109375" style="18" customWidth="1"/>
    <col min="11049" max="11049" width="3.140625" style="18" customWidth="1"/>
    <col min="11050" max="11050" width="3.28515625" style="18" customWidth="1"/>
    <col min="11051" max="11070" width="2.7109375" style="18" customWidth="1"/>
    <col min="11071" max="11264" width="2.7109375" style="18"/>
    <col min="11265" max="11297" width="2.7109375" style="18" customWidth="1"/>
    <col min="11298" max="11298" width="2.85546875" style="18" customWidth="1"/>
    <col min="11299" max="11304" width="2.7109375" style="18" customWidth="1"/>
    <col min="11305" max="11305" width="3.140625" style="18" customWidth="1"/>
    <col min="11306" max="11306" width="3.28515625" style="18" customWidth="1"/>
    <col min="11307" max="11326" width="2.7109375" style="18" customWidth="1"/>
    <col min="11327" max="11520" width="2.7109375" style="18"/>
    <col min="11521" max="11553" width="2.7109375" style="18" customWidth="1"/>
    <col min="11554" max="11554" width="2.85546875" style="18" customWidth="1"/>
    <col min="11555" max="11560" width="2.7109375" style="18" customWidth="1"/>
    <col min="11561" max="11561" width="3.140625" style="18" customWidth="1"/>
    <col min="11562" max="11562" width="3.28515625" style="18" customWidth="1"/>
    <col min="11563" max="11582" width="2.7109375" style="18" customWidth="1"/>
    <col min="11583" max="11776" width="2.7109375" style="18"/>
    <col min="11777" max="11809" width="2.7109375" style="18" customWidth="1"/>
    <col min="11810" max="11810" width="2.85546875" style="18" customWidth="1"/>
    <col min="11811" max="11816" width="2.7109375" style="18" customWidth="1"/>
    <col min="11817" max="11817" width="3.140625" style="18" customWidth="1"/>
    <col min="11818" max="11818" width="3.28515625" style="18" customWidth="1"/>
    <col min="11819" max="11838" width="2.7109375" style="18" customWidth="1"/>
    <col min="11839" max="12032" width="2.7109375" style="18"/>
    <col min="12033" max="12065" width="2.7109375" style="18" customWidth="1"/>
    <col min="12066" max="12066" width="2.85546875" style="18" customWidth="1"/>
    <col min="12067" max="12072" width="2.7109375" style="18" customWidth="1"/>
    <col min="12073" max="12073" width="3.140625" style="18" customWidth="1"/>
    <col min="12074" max="12074" width="3.28515625" style="18" customWidth="1"/>
    <col min="12075" max="12094" width="2.7109375" style="18" customWidth="1"/>
    <col min="12095" max="12288" width="2.7109375" style="18"/>
    <col min="12289" max="12321" width="2.7109375" style="18" customWidth="1"/>
    <col min="12322" max="12322" width="2.85546875" style="18" customWidth="1"/>
    <col min="12323" max="12328" width="2.7109375" style="18" customWidth="1"/>
    <col min="12329" max="12329" width="3.140625" style="18" customWidth="1"/>
    <col min="12330" max="12330" width="3.28515625" style="18" customWidth="1"/>
    <col min="12331" max="12350" width="2.7109375" style="18" customWidth="1"/>
    <col min="12351" max="12544" width="2.7109375" style="18"/>
    <col min="12545" max="12577" width="2.7109375" style="18" customWidth="1"/>
    <col min="12578" max="12578" width="2.85546875" style="18" customWidth="1"/>
    <col min="12579" max="12584" width="2.7109375" style="18" customWidth="1"/>
    <col min="12585" max="12585" width="3.140625" style="18" customWidth="1"/>
    <col min="12586" max="12586" width="3.28515625" style="18" customWidth="1"/>
    <col min="12587" max="12606" width="2.7109375" style="18" customWidth="1"/>
    <col min="12607" max="12800" width="2.7109375" style="18"/>
    <col min="12801" max="12833" width="2.7109375" style="18" customWidth="1"/>
    <col min="12834" max="12834" width="2.85546875" style="18" customWidth="1"/>
    <col min="12835" max="12840" width="2.7109375" style="18" customWidth="1"/>
    <col min="12841" max="12841" width="3.140625" style="18" customWidth="1"/>
    <col min="12842" max="12842" width="3.28515625" style="18" customWidth="1"/>
    <col min="12843" max="12862" width="2.7109375" style="18" customWidth="1"/>
    <col min="12863" max="13056" width="2.7109375" style="18"/>
    <col min="13057" max="13089" width="2.7109375" style="18" customWidth="1"/>
    <col min="13090" max="13090" width="2.85546875" style="18" customWidth="1"/>
    <col min="13091" max="13096" width="2.7109375" style="18" customWidth="1"/>
    <col min="13097" max="13097" width="3.140625" style="18" customWidth="1"/>
    <col min="13098" max="13098" width="3.28515625" style="18" customWidth="1"/>
    <col min="13099" max="13118" width="2.7109375" style="18" customWidth="1"/>
    <col min="13119" max="13312" width="2.7109375" style="18"/>
    <col min="13313" max="13345" width="2.7109375" style="18" customWidth="1"/>
    <col min="13346" max="13346" width="2.85546875" style="18" customWidth="1"/>
    <col min="13347" max="13352" width="2.7109375" style="18" customWidth="1"/>
    <col min="13353" max="13353" width="3.140625" style="18" customWidth="1"/>
    <col min="13354" max="13354" width="3.28515625" style="18" customWidth="1"/>
    <col min="13355" max="13374" width="2.7109375" style="18" customWidth="1"/>
    <col min="13375" max="13568" width="2.7109375" style="18"/>
    <col min="13569" max="13601" width="2.7109375" style="18" customWidth="1"/>
    <col min="13602" max="13602" width="2.85546875" style="18" customWidth="1"/>
    <col min="13603" max="13608" width="2.7109375" style="18" customWidth="1"/>
    <col min="13609" max="13609" width="3.140625" style="18" customWidth="1"/>
    <col min="13610" max="13610" width="3.28515625" style="18" customWidth="1"/>
    <col min="13611" max="13630" width="2.7109375" style="18" customWidth="1"/>
    <col min="13631" max="13824" width="2.7109375" style="18"/>
    <col min="13825" max="13857" width="2.7109375" style="18" customWidth="1"/>
    <col min="13858" max="13858" width="2.85546875" style="18" customWidth="1"/>
    <col min="13859" max="13864" width="2.7109375" style="18" customWidth="1"/>
    <col min="13865" max="13865" width="3.140625" style="18" customWidth="1"/>
    <col min="13866" max="13866" width="3.28515625" style="18" customWidth="1"/>
    <col min="13867" max="13886" width="2.7109375" style="18" customWidth="1"/>
    <col min="13887" max="14080" width="2.7109375" style="18"/>
    <col min="14081" max="14113" width="2.7109375" style="18" customWidth="1"/>
    <col min="14114" max="14114" width="2.85546875" style="18" customWidth="1"/>
    <col min="14115" max="14120" width="2.7109375" style="18" customWidth="1"/>
    <col min="14121" max="14121" width="3.140625" style="18" customWidth="1"/>
    <col min="14122" max="14122" width="3.28515625" style="18" customWidth="1"/>
    <col min="14123" max="14142" width="2.7109375" style="18" customWidth="1"/>
    <col min="14143" max="14336" width="2.7109375" style="18"/>
    <col min="14337" max="14369" width="2.7109375" style="18" customWidth="1"/>
    <col min="14370" max="14370" width="2.85546875" style="18" customWidth="1"/>
    <col min="14371" max="14376" width="2.7109375" style="18" customWidth="1"/>
    <col min="14377" max="14377" width="3.140625" style="18" customWidth="1"/>
    <col min="14378" max="14378" width="3.28515625" style="18" customWidth="1"/>
    <col min="14379" max="14398" width="2.7109375" style="18" customWidth="1"/>
    <col min="14399" max="14592" width="2.7109375" style="18"/>
    <col min="14593" max="14625" width="2.7109375" style="18" customWidth="1"/>
    <col min="14626" max="14626" width="2.85546875" style="18" customWidth="1"/>
    <col min="14627" max="14632" width="2.7109375" style="18" customWidth="1"/>
    <col min="14633" max="14633" width="3.140625" style="18" customWidth="1"/>
    <col min="14634" max="14634" width="3.28515625" style="18" customWidth="1"/>
    <col min="14635" max="14654" width="2.7109375" style="18" customWidth="1"/>
    <col min="14655" max="14848" width="2.7109375" style="18"/>
    <col min="14849" max="14881" width="2.7109375" style="18" customWidth="1"/>
    <col min="14882" max="14882" width="2.85546875" style="18" customWidth="1"/>
    <col min="14883" max="14888" width="2.7109375" style="18" customWidth="1"/>
    <col min="14889" max="14889" width="3.140625" style="18" customWidth="1"/>
    <col min="14890" max="14890" width="3.28515625" style="18" customWidth="1"/>
    <col min="14891" max="14910" width="2.7109375" style="18" customWidth="1"/>
    <col min="14911" max="15104" width="2.7109375" style="18"/>
    <col min="15105" max="15137" width="2.7109375" style="18" customWidth="1"/>
    <col min="15138" max="15138" width="2.85546875" style="18" customWidth="1"/>
    <col min="15139" max="15144" width="2.7109375" style="18" customWidth="1"/>
    <col min="15145" max="15145" width="3.140625" style="18" customWidth="1"/>
    <col min="15146" max="15146" width="3.28515625" style="18" customWidth="1"/>
    <col min="15147" max="15166" width="2.7109375" style="18" customWidth="1"/>
    <col min="15167" max="15360" width="2.7109375" style="18"/>
    <col min="15361" max="15393" width="2.7109375" style="18" customWidth="1"/>
    <col min="15394" max="15394" width="2.85546875" style="18" customWidth="1"/>
    <col min="15395" max="15400" width="2.7109375" style="18" customWidth="1"/>
    <col min="15401" max="15401" width="3.140625" style="18" customWidth="1"/>
    <col min="15402" max="15402" width="3.28515625" style="18" customWidth="1"/>
    <col min="15403" max="15422" width="2.7109375" style="18" customWidth="1"/>
    <col min="15423" max="15616" width="2.7109375" style="18"/>
    <col min="15617" max="15649" width="2.7109375" style="18" customWidth="1"/>
    <col min="15650" max="15650" width="2.85546875" style="18" customWidth="1"/>
    <col min="15651" max="15656" width="2.7109375" style="18" customWidth="1"/>
    <col min="15657" max="15657" width="3.140625" style="18" customWidth="1"/>
    <col min="15658" max="15658" width="3.28515625" style="18" customWidth="1"/>
    <col min="15659" max="15678" width="2.7109375" style="18" customWidth="1"/>
    <col min="15679" max="15872" width="2.7109375" style="18"/>
    <col min="15873" max="15905" width="2.7109375" style="18" customWidth="1"/>
    <col min="15906" max="15906" width="2.85546875" style="18" customWidth="1"/>
    <col min="15907" max="15912" width="2.7109375" style="18" customWidth="1"/>
    <col min="15913" max="15913" width="3.140625" style="18" customWidth="1"/>
    <col min="15914" max="15914" width="3.28515625" style="18" customWidth="1"/>
    <col min="15915" max="15934" width="2.7109375" style="18" customWidth="1"/>
    <col min="15935" max="16128" width="2.7109375" style="18"/>
    <col min="16129" max="16161" width="2.7109375" style="18" customWidth="1"/>
    <col min="16162" max="16162" width="2.85546875" style="18" customWidth="1"/>
    <col min="16163" max="16168" width="2.7109375" style="18" customWidth="1"/>
    <col min="16169" max="16169" width="3.140625" style="18" customWidth="1"/>
    <col min="16170" max="16170" width="3.28515625" style="18" customWidth="1"/>
    <col min="16171" max="16190" width="2.7109375" style="18" customWidth="1"/>
    <col min="16191" max="16384" width="2.7109375" style="18"/>
  </cols>
  <sheetData>
    <row r="1" spans="1:62" ht="28.5" customHeight="1" x14ac:dyDescent="0.25">
      <c r="A1" s="175" t="s">
        <v>221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2" s="15" customFormat="1" ht="12.75" customHeight="1" x14ac:dyDescent="0.25">
      <c r="A2" s="14" t="s">
        <v>27</v>
      </c>
      <c r="B2" s="14"/>
      <c r="C2" s="14"/>
      <c r="D2" s="14"/>
      <c r="I2" s="14"/>
      <c r="J2" s="14"/>
      <c r="K2" s="14"/>
      <c r="AC2" s="16"/>
      <c r="AD2" s="16"/>
      <c r="AO2" s="16"/>
      <c r="AP2" s="16"/>
      <c r="AQ2" s="16"/>
      <c r="AR2" s="16"/>
      <c r="BJ2" s="17"/>
    </row>
    <row r="3" spans="1:62" ht="12.75" customHeight="1" thickBot="1" x14ac:dyDescent="0.3"/>
    <row r="4" spans="1:62" s="22" customFormat="1" ht="12.75" customHeight="1" x14ac:dyDescent="0.2">
      <c r="A4" s="176" t="s">
        <v>28</v>
      </c>
      <c r="B4" s="200"/>
      <c r="C4" s="200"/>
      <c r="D4" s="200"/>
      <c r="E4" s="201"/>
      <c r="F4" s="202"/>
      <c r="G4" s="203"/>
      <c r="H4" s="203"/>
      <c r="I4" s="203"/>
      <c r="J4" s="203"/>
      <c r="K4" s="203"/>
      <c r="L4" s="203"/>
      <c r="M4" s="203"/>
      <c r="N4" s="203"/>
      <c r="O4" s="203"/>
      <c r="P4" s="203"/>
      <c r="Q4" s="203"/>
      <c r="R4" s="203"/>
      <c r="S4" s="204"/>
      <c r="T4" s="176" t="s">
        <v>29</v>
      </c>
      <c r="U4" s="205"/>
      <c r="V4" s="205"/>
      <c r="W4" s="206"/>
      <c r="X4" s="207"/>
      <c r="Y4" s="208"/>
      <c r="Z4" s="209"/>
      <c r="AA4" s="210"/>
      <c r="AB4" s="176" t="s">
        <v>30</v>
      </c>
      <c r="AC4" s="205"/>
      <c r="AD4" s="211"/>
      <c r="AE4" s="208"/>
      <c r="AF4" s="212"/>
      <c r="AG4" s="213"/>
      <c r="AH4" s="176" t="s">
        <v>31</v>
      </c>
      <c r="AI4" s="177"/>
      <c r="AJ4" s="178"/>
      <c r="AK4" s="179"/>
      <c r="AL4" s="180"/>
      <c r="AM4" s="181"/>
      <c r="AN4" s="182" t="s">
        <v>32</v>
      </c>
      <c r="AO4" s="183"/>
      <c r="AP4" s="183"/>
      <c r="AQ4" s="183"/>
      <c r="AR4" s="183"/>
      <c r="AS4" s="183"/>
      <c r="AT4" s="184"/>
      <c r="AU4" s="188" t="str">
        <f>IF(A12=0,"",SUM(M11:P30))</f>
        <v/>
      </c>
      <c r="AV4" s="189"/>
      <c r="AW4" s="189"/>
      <c r="AX4" s="189"/>
      <c r="AY4" s="189"/>
      <c r="AZ4" s="189"/>
      <c r="BA4" s="189"/>
      <c r="BB4" s="189"/>
      <c r="BC4" s="189"/>
      <c r="BD4" s="189"/>
      <c r="BE4" s="189"/>
      <c r="BF4" s="189"/>
      <c r="BG4" s="189"/>
      <c r="BH4" s="190"/>
      <c r="BI4" s="21"/>
    </row>
    <row r="5" spans="1:62" s="22" customFormat="1" ht="12.75" customHeight="1" x14ac:dyDescent="0.2">
      <c r="A5" s="191" t="s">
        <v>33</v>
      </c>
      <c r="B5" s="192"/>
      <c r="C5" s="192"/>
      <c r="D5" s="192"/>
      <c r="E5" s="193"/>
      <c r="F5" s="194"/>
      <c r="G5" s="195"/>
      <c r="H5" s="195"/>
      <c r="I5" s="195"/>
      <c r="J5" s="195"/>
      <c r="K5" s="195"/>
      <c r="L5" s="195"/>
      <c r="M5" s="195"/>
      <c r="N5" s="195"/>
      <c r="O5" s="195"/>
      <c r="P5" s="195"/>
      <c r="Q5" s="195"/>
      <c r="R5" s="195"/>
      <c r="S5" s="196"/>
      <c r="T5" s="434" t="s">
        <v>34</v>
      </c>
      <c r="U5" s="435"/>
      <c r="V5" s="435"/>
      <c r="W5" s="435"/>
      <c r="X5" s="436"/>
      <c r="Y5" s="440"/>
      <c r="Z5" s="441"/>
      <c r="AA5" s="441"/>
      <c r="AB5" s="441"/>
      <c r="AC5" s="441"/>
      <c r="AD5" s="441"/>
      <c r="AE5" s="441"/>
      <c r="AF5" s="441"/>
      <c r="AG5" s="441"/>
      <c r="AH5" s="441"/>
      <c r="AI5" s="441"/>
      <c r="AJ5" s="441"/>
      <c r="AK5" s="441"/>
      <c r="AL5" s="441"/>
      <c r="AM5" s="442"/>
      <c r="AN5" s="185"/>
      <c r="AO5" s="186"/>
      <c r="AP5" s="186"/>
      <c r="AQ5" s="186"/>
      <c r="AR5" s="186"/>
      <c r="AS5" s="186"/>
      <c r="AT5" s="187"/>
      <c r="AU5" s="197" t="str">
        <f>IF(A12=0,"",IF(AU4&gt;=46,"Extreme",IF(AU4&gt;=40,"Very High",IF(AU4&gt;=30,"High",IF(AU4&gt;=20,"Moderate",IF(AU4&gt;=10,"Low",IF(AU4&lt;10,"Very Low")))))))</f>
        <v/>
      </c>
      <c r="AV5" s="198"/>
      <c r="AW5" s="198"/>
      <c r="AX5" s="198"/>
      <c r="AY5" s="198"/>
      <c r="AZ5" s="198"/>
      <c r="BA5" s="198"/>
      <c r="BB5" s="198"/>
      <c r="BC5" s="198"/>
      <c r="BD5" s="198"/>
      <c r="BE5" s="198"/>
      <c r="BF5" s="198"/>
      <c r="BG5" s="198"/>
      <c r="BH5" s="199"/>
      <c r="BI5" s="21"/>
    </row>
    <row r="6" spans="1:62" s="22" customFormat="1" ht="12.75" customHeight="1" x14ac:dyDescent="0.2">
      <c r="A6" s="191" t="s">
        <v>35</v>
      </c>
      <c r="B6" s="192"/>
      <c r="C6" s="192"/>
      <c r="D6" s="192"/>
      <c r="E6" s="193"/>
      <c r="F6" s="194"/>
      <c r="G6" s="195"/>
      <c r="H6" s="195"/>
      <c r="I6" s="195"/>
      <c r="J6" s="195"/>
      <c r="K6" s="195"/>
      <c r="L6" s="195"/>
      <c r="M6" s="195"/>
      <c r="N6" s="195"/>
      <c r="O6" s="195"/>
      <c r="P6" s="195"/>
      <c r="Q6" s="195"/>
      <c r="R6" s="195"/>
      <c r="S6" s="196"/>
      <c r="T6" s="437" t="s">
        <v>126</v>
      </c>
      <c r="U6" s="438"/>
      <c r="V6" s="438"/>
      <c r="W6" s="438"/>
      <c r="X6" s="439"/>
      <c r="Y6" s="443"/>
      <c r="Z6" s="444"/>
      <c r="AA6" s="444"/>
      <c r="AB6" s="444"/>
      <c r="AC6" s="444"/>
      <c r="AD6" s="444"/>
      <c r="AE6" s="444"/>
      <c r="AF6" s="444"/>
      <c r="AG6" s="444"/>
      <c r="AH6" s="444"/>
      <c r="AI6" s="444"/>
      <c r="AJ6" s="444"/>
      <c r="AK6" s="444"/>
      <c r="AL6" s="444"/>
      <c r="AM6" s="445"/>
      <c r="AN6" s="235" t="s">
        <v>36</v>
      </c>
      <c r="AO6" s="236"/>
      <c r="AP6" s="237"/>
      <c r="AQ6" s="215" t="s">
        <v>37</v>
      </c>
      <c r="AR6" s="215"/>
      <c r="AS6" s="216"/>
      <c r="AT6" s="215" t="s">
        <v>38</v>
      </c>
      <c r="AU6" s="215"/>
      <c r="AV6" s="215"/>
      <c r="AW6" s="214" t="s">
        <v>39</v>
      </c>
      <c r="AX6" s="215"/>
      <c r="AY6" s="216"/>
      <c r="AZ6" s="215" t="s">
        <v>40</v>
      </c>
      <c r="BA6" s="215"/>
      <c r="BB6" s="215"/>
      <c r="BC6" s="214" t="s">
        <v>41</v>
      </c>
      <c r="BD6" s="215"/>
      <c r="BE6" s="216"/>
      <c r="BF6" s="215" t="s">
        <v>42</v>
      </c>
      <c r="BG6" s="215"/>
      <c r="BH6" s="217"/>
      <c r="BI6" s="21"/>
    </row>
    <row r="7" spans="1:62" s="22" customFormat="1" ht="12.75" customHeight="1" thickBot="1" x14ac:dyDescent="0.25">
      <c r="A7" s="218" t="s">
        <v>43</v>
      </c>
      <c r="B7" s="219"/>
      <c r="C7" s="219"/>
      <c r="D7" s="219"/>
      <c r="E7" s="220"/>
      <c r="F7" s="221"/>
      <c r="G7" s="222"/>
      <c r="H7" s="222"/>
      <c r="I7" s="222"/>
      <c r="J7" s="222"/>
      <c r="K7" s="222"/>
      <c r="L7" s="222"/>
      <c r="M7" s="222"/>
      <c r="N7" s="222"/>
      <c r="O7" s="222"/>
      <c r="P7" s="222"/>
      <c r="Q7" s="222"/>
      <c r="R7" s="222"/>
      <c r="S7" s="223"/>
      <c r="T7" s="224"/>
      <c r="U7" s="225"/>
      <c r="V7" s="225"/>
      <c r="W7" s="225"/>
      <c r="X7" s="226"/>
      <c r="Y7" s="227"/>
      <c r="Z7" s="228"/>
      <c r="AA7" s="228"/>
      <c r="AB7" s="228"/>
      <c r="AC7" s="228"/>
      <c r="AD7" s="228"/>
      <c r="AE7" s="228"/>
      <c r="AF7" s="228"/>
      <c r="AG7" s="228"/>
      <c r="AH7" s="228"/>
      <c r="AI7" s="228"/>
      <c r="AJ7" s="228"/>
      <c r="AK7" s="228"/>
      <c r="AL7" s="228"/>
      <c r="AM7" s="229"/>
      <c r="AN7" s="238"/>
      <c r="AO7" s="239"/>
      <c r="AP7" s="240"/>
      <c r="AQ7" s="230" t="s">
        <v>44</v>
      </c>
      <c r="AR7" s="230"/>
      <c r="AS7" s="231"/>
      <c r="AT7" s="230" t="s">
        <v>45</v>
      </c>
      <c r="AU7" s="230"/>
      <c r="AV7" s="230"/>
      <c r="AW7" s="232" t="s">
        <v>46</v>
      </c>
      <c r="AX7" s="233"/>
      <c r="AY7" s="234"/>
      <c r="AZ7" s="233" t="s">
        <v>47</v>
      </c>
      <c r="BA7" s="233"/>
      <c r="BB7" s="233"/>
      <c r="BC7" s="232" t="s">
        <v>48</v>
      </c>
      <c r="BD7" s="233"/>
      <c r="BE7" s="234"/>
      <c r="BF7" s="233" t="s">
        <v>49</v>
      </c>
      <c r="BG7" s="233"/>
      <c r="BH7" s="241"/>
      <c r="BI7" s="21"/>
    </row>
    <row r="8" spans="1:62" ht="12.75" customHeight="1" thickBot="1" x14ac:dyDescent="0.3">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3">
      <c r="A9" s="242" t="s">
        <v>50</v>
      </c>
      <c r="B9" s="243"/>
      <c r="C9" s="243"/>
      <c r="D9" s="243"/>
      <c r="E9" s="244"/>
      <c r="F9" s="244"/>
      <c r="G9" s="244"/>
      <c r="H9" s="244"/>
      <c r="I9" s="244"/>
      <c r="J9" s="244"/>
      <c r="K9" s="244"/>
      <c r="L9" s="244"/>
      <c r="M9" s="244"/>
      <c r="N9" s="244"/>
      <c r="O9" s="244"/>
      <c r="P9" s="244"/>
      <c r="Q9" s="244"/>
      <c r="R9" s="244"/>
      <c r="S9" s="244"/>
      <c r="T9" s="244"/>
      <c r="U9" s="244"/>
      <c r="V9" s="244"/>
      <c r="W9" s="244"/>
      <c r="X9" s="244"/>
      <c r="Y9" s="244"/>
      <c r="Z9" s="244"/>
      <c r="AA9" s="244"/>
      <c r="AB9" s="245"/>
      <c r="AC9" s="24"/>
      <c r="AD9" s="24"/>
      <c r="AE9" s="246" t="s">
        <v>50</v>
      </c>
      <c r="AF9" s="248" t="s">
        <v>51</v>
      </c>
      <c r="AG9" s="248"/>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50"/>
    </row>
    <row r="10" spans="1:62" ht="12.75" customHeight="1" thickTop="1" x14ac:dyDescent="0.25">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47"/>
      <c r="AF10" s="125"/>
      <c r="AG10" s="31"/>
      <c r="AH10" s="31"/>
      <c r="AI10" s="31"/>
      <c r="AJ10" s="31"/>
      <c r="AK10" s="31"/>
      <c r="AL10" s="128"/>
      <c r="AM10" s="128"/>
      <c r="AN10" s="128"/>
      <c r="AO10" s="128"/>
      <c r="AP10" s="129"/>
      <c r="AQ10" s="251" t="s">
        <v>37</v>
      </c>
      <c r="AR10" s="252"/>
      <c r="AS10" s="253"/>
      <c r="AT10" s="251" t="s">
        <v>38</v>
      </c>
      <c r="AU10" s="252"/>
      <c r="AV10" s="253"/>
      <c r="AW10" s="251" t="s">
        <v>39</v>
      </c>
      <c r="AX10" s="252"/>
      <c r="AY10" s="253"/>
      <c r="AZ10" s="251" t="s">
        <v>40</v>
      </c>
      <c r="BA10" s="252"/>
      <c r="BB10" s="253"/>
      <c r="BC10" s="257" t="s">
        <v>41</v>
      </c>
      <c r="BD10" s="258"/>
      <c r="BE10" s="259"/>
      <c r="BF10" s="251" t="s">
        <v>42</v>
      </c>
      <c r="BG10" s="252"/>
      <c r="BH10" s="280"/>
      <c r="BJ10" s="18"/>
    </row>
    <row r="11" spans="1:62" ht="12.75" customHeight="1" x14ac:dyDescent="0.25">
      <c r="A11" s="282" t="s">
        <v>53</v>
      </c>
      <c r="B11" s="283"/>
      <c r="C11" s="283"/>
      <c r="D11" s="283"/>
      <c r="E11" s="284"/>
      <c r="F11" s="285" t="s">
        <v>54</v>
      </c>
      <c r="G11" s="283"/>
      <c r="H11" s="283"/>
      <c r="I11" s="286"/>
      <c r="J11" s="285" t="s">
        <v>55</v>
      </c>
      <c r="K11" s="287"/>
      <c r="L11" s="288"/>
      <c r="M11" s="285" t="s">
        <v>56</v>
      </c>
      <c r="N11" s="283"/>
      <c r="O11" s="283"/>
      <c r="P11" s="284"/>
      <c r="Q11" s="289" t="s">
        <v>57</v>
      </c>
      <c r="R11" s="290"/>
      <c r="S11" s="290"/>
      <c r="T11" s="290"/>
      <c r="U11" s="290"/>
      <c r="V11" s="291"/>
      <c r="W11" s="285" t="s">
        <v>58</v>
      </c>
      <c r="X11" s="287"/>
      <c r="Y11" s="287"/>
      <c r="Z11" s="287"/>
      <c r="AA11" s="287"/>
      <c r="AB11" s="292"/>
      <c r="AC11" s="34"/>
      <c r="AD11" s="34"/>
      <c r="AE11" s="247"/>
      <c r="AF11" s="35"/>
      <c r="AG11" s="130"/>
      <c r="AH11" s="130"/>
      <c r="AI11" s="130"/>
      <c r="AJ11" s="130"/>
      <c r="AK11" s="130"/>
      <c r="AL11" s="130"/>
      <c r="AM11" s="130"/>
      <c r="AN11" s="130"/>
      <c r="AO11" s="130"/>
      <c r="AP11" s="131"/>
      <c r="AQ11" s="254"/>
      <c r="AR11" s="255"/>
      <c r="AS11" s="256"/>
      <c r="AT11" s="254"/>
      <c r="AU11" s="255"/>
      <c r="AV11" s="256"/>
      <c r="AW11" s="254"/>
      <c r="AX11" s="255"/>
      <c r="AY11" s="256"/>
      <c r="AZ11" s="254"/>
      <c r="BA11" s="255"/>
      <c r="BB11" s="256"/>
      <c r="BC11" s="260"/>
      <c r="BD11" s="261"/>
      <c r="BE11" s="262"/>
      <c r="BF11" s="254"/>
      <c r="BG11" s="255"/>
      <c r="BH11" s="281"/>
      <c r="BJ11" s="18"/>
    </row>
    <row r="12" spans="1:62" ht="12.75" customHeight="1" thickBot="1" x14ac:dyDescent="0.25">
      <c r="A12" s="263"/>
      <c r="B12" s="264"/>
      <c r="C12" s="264"/>
      <c r="D12" s="264"/>
      <c r="E12" s="265"/>
      <c r="F12" s="266"/>
      <c r="G12" s="264"/>
      <c r="H12" s="264"/>
      <c r="I12" s="267"/>
      <c r="J12" s="268" t="str">
        <f>IF(A12=0,"",A12/F12)</f>
        <v/>
      </c>
      <c r="K12" s="269"/>
      <c r="L12" s="270"/>
      <c r="M12" s="268" t="str">
        <f>IF(A12=0,"",IF(J12&gt;2.8,10,IF(J12&gt;2.099,(J12-2.1)/0.7+8,IF(J12&gt;1.599,(J12-1.6)/0.4*1.9+6,IF(J12&gt;1.199,(J12-1.2)/0.3*1.9+4,IF(J12&gt;1.099,(J12-1.1)/0.09*1.9+2,IF(J12&gt;0.99,(J12-1)/0.1*0.9+1,0)))))))</f>
        <v/>
      </c>
      <c r="N12" s="271"/>
      <c r="O12" s="271"/>
      <c r="P12" s="272"/>
      <c r="Q12" s="273" t="str">
        <f>IF(A12=0,"",IF(M12&lt;2,"Very Low",IF(M12&lt;4,"Low",IF(M12&lt;6,"Moderate",IF(M12&lt;8,"High",IF(M12&lt;10,"Very High",IF(M12&gt;=10,"Extreme")))))))</f>
        <v/>
      </c>
      <c r="R12" s="274"/>
      <c r="S12" s="274"/>
      <c r="T12" s="274"/>
      <c r="U12" s="275"/>
      <c r="V12" s="276"/>
      <c r="W12" s="277"/>
      <c r="X12" s="278"/>
      <c r="Y12" s="278"/>
      <c r="Z12" s="278"/>
      <c r="AA12" s="278"/>
      <c r="AB12" s="279"/>
      <c r="AC12" s="38"/>
      <c r="AD12" s="38"/>
      <c r="AE12" s="247"/>
      <c r="AF12" s="301" t="s">
        <v>59</v>
      </c>
      <c r="AG12" s="302"/>
      <c r="AH12" s="302"/>
      <c r="AI12" s="302"/>
      <c r="AJ12" s="302"/>
      <c r="AK12" s="302"/>
      <c r="AL12" s="302"/>
      <c r="AM12" s="302"/>
      <c r="AN12" s="294" t="s">
        <v>55</v>
      </c>
      <c r="AO12" s="294"/>
      <c r="AP12" s="295"/>
      <c r="AQ12" s="293" t="s">
        <v>60</v>
      </c>
      <c r="AR12" s="294"/>
      <c r="AS12" s="295"/>
      <c r="AT12" s="293" t="s">
        <v>61</v>
      </c>
      <c r="AU12" s="294"/>
      <c r="AV12" s="295"/>
      <c r="AW12" s="293" t="s">
        <v>62</v>
      </c>
      <c r="AX12" s="294"/>
      <c r="AY12" s="295"/>
      <c r="AZ12" s="293" t="s">
        <v>63</v>
      </c>
      <c r="BA12" s="294"/>
      <c r="BB12" s="295"/>
      <c r="BC12" s="293" t="s">
        <v>64</v>
      </c>
      <c r="BD12" s="294"/>
      <c r="BE12" s="295"/>
      <c r="BF12" s="293" t="s">
        <v>65</v>
      </c>
      <c r="BG12" s="294"/>
      <c r="BH12" s="296"/>
      <c r="BJ12" s="18"/>
    </row>
    <row r="13" spans="1:62" ht="12.75" customHeight="1" x14ac:dyDescent="0.25">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47"/>
      <c r="AF13" s="303"/>
      <c r="AG13" s="304"/>
      <c r="AH13" s="304"/>
      <c r="AI13" s="304"/>
      <c r="AJ13" s="304"/>
      <c r="AK13" s="304"/>
      <c r="AL13" s="304"/>
      <c r="AM13" s="304"/>
      <c r="AN13" s="297" t="s">
        <v>56</v>
      </c>
      <c r="AO13" s="297"/>
      <c r="AP13" s="298"/>
      <c r="AQ13" s="299" t="s">
        <v>67</v>
      </c>
      <c r="AR13" s="297"/>
      <c r="AS13" s="298"/>
      <c r="AT13" s="299" t="s">
        <v>68</v>
      </c>
      <c r="AU13" s="297"/>
      <c r="AV13" s="298"/>
      <c r="AW13" s="299" t="s">
        <v>69</v>
      </c>
      <c r="AX13" s="297"/>
      <c r="AY13" s="298"/>
      <c r="AZ13" s="299" t="s">
        <v>70</v>
      </c>
      <c r="BA13" s="297"/>
      <c r="BB13" s="298"/>
      <c r="BC13" s="299" t="s">
        <v>71</v>
      </c>
      <c r="BD13" s="297"/>
      <c r="BE13" s="298"/>
      <c r="BF13" s="299">
        <v>10</v>
      </c>
      <c r="BG13" s="297"/>
      <c r="BH13" s="300"/>
      <c r="BJ13" s="18"/>
    </row>
    <row r="14" spans="1:62" ht="12.75" customHeight="1" x14ac:dyDescent="0.25">
      <c r="A14" s="282" t="s">
        <v>72</v>
      </c>
      <c r="B14" s="283"/>
      <c r="C14" s="283"/>
      <c r="D14" s="283"/>
      <c r="E14" s="284"/>
      <c r="F14" s="285" t="s">
        <v>53</v>
      </c>
      <c r="G14" s="283"/>
      <c r="H14" s="283"/>
      <c r="I14" s="286"/>
      <c r="J14" s="285" t="s">
        <v>55</v>
      </c>
      <c r="K14" s="287"/>
      <c r="L14" s="288"/>
      <c r="M14" s="285" t="s">
        <v>56</v>
      </c>
      <c r="N14" s="283"/>
      <c r="O14" s="283"/>
      <c r="P14" s="316"/>
      <c r="Q14" s="289" t="s">
        <v>57</v>
      </c>
      <c r="R14" s="290"/>
      <c r="S14" s="290"/>
      <c r="T14" s="290"/>
      <c r="U14" s="290"/>
      <c r="V14" s="317"/>
      <c r="W14" s="285" t="s">
        <v>58</v>
      </c>
      <c r="X14" s="287"/>
      <c r="Y14" s="287"/>
      <c r="Z14" s="287"/>
      <c r="AA14" s="287"/>
      <c r="AB14" s="292"/>
      <c r="AC14" s="34"/>
      <c r="AD14" s="34"/>
      <c r="AE14" s="247"/>
      <c r="AF14" s="301" t="s">
        <v>73</v>
      </c>
      <c r="AG14" s="302"/>
      <c r="AH14" s="302"/>
      <c r="AI14" s="302"/>
      <c r="AJ14" s="302"/>
      <c r="AK14" s="302"/>
      <c r="AL14" s="302"/>
      <c r="AM14" s="302"/>
      <c r="AN14" s="294" t="s">
        <v>55</v>
      </c>
      <c r="AO14" s="294"/>
      <c r="AP14" s="295"/>
      <c r="AQ14" s="293" t="s">
        <v>74</v>
      </c>
      <c r="AR14" s="294"/>
      <c r="AS14" s="295"/>
      <c r="AT14" s="293" t="s">
        <v>75</v>
      </c>
      <c r="AU14" s="294"/>
      <c r="AV14" s="295"/>
      <c r="AW14" s="293" t="s">
        <v>76</v>
      </c>
      <c r="AX14" s="294"/>
      <c r="AY14" s="295"/>
      <c r="AZ14" s="293" t="s">
        <v>77</v>
      </c>
      <c r="BA14" s="294"/>
      <c r="BB14" s="295"/>
      <c r="BC14" s="293" t="s">
        <v>78</v>
      </c>
      <c r="BD14" s="294"/>
      <c r="BE14" s="295"/>
      <c r="BF14" s="293" t="s">
        <v>79</v>
      </c>
      <c r="BG14" s="294"/>
      <c r="BH14" s="296"/>
      <c r="BJ14" s="18"/>
    </row>
    <row r="15" spans="1:62" ht="12.75" customHeight="1" thickBot="1" x14ac:dyDescent="0.25">
      <c r="A15" s="263"/>
      <c r="B15" s="264"/>
      <c r="C15" s="264"/>
      <c r="D15" s="264"/>
      <c r="E15" s="265"/>
      <c r="F15" s="268" t="str">
        <f>IF(A12=0,"",A12)</f>
        <v/>
      </c>
      <c r="G15" s="271"/>
      <c r="H15" s="271"/>
      <c r="I15" s="305"/>
      <c r="J15" s="268" t="str">
        <f>IF(A15=0,"",A15/F15)</f>
        <v/>
      </c>
      <c r="K15" s="269"/>
      <c r="L15" s="270"/>
      <c r="M15" s="268" t="str">
        <f>IF(A15=0,"",IF(J15&lt;0.05,10,IF(J15&lt;0.1401,9-((J15-0.05)/0.09),IF(J15&lt;0.2901,7.9-((J15-0.15)/0.14*1.9),IF(J15&lt;0.4901,5.9-((J15-0.3)/0.19*1.9),IF(J15&lt;0.8901,3.9-((J15-0.5)/0.39*1.9),IF(J15&lt;1.01,1.9-((J15-0.9)/0.1*0.9),1)))))))</f>
        <v/>
      </c>
      <c r="N15" s="271"/>
      <c r="O15" s="271"/>
      <c r="P15" s="272"/>
      <c r="Q15" s="273" t="str">
        <f>IF(A15=0,"",IF(M15&lt;2,"Very Low",IF(M15&lt;4,"Low",IF(M15&lt;6,"Moderate",IF(M15&lt;8,"High",IF(M15&lt;10,"Very High",IF(M15&gt;=10,"Extreme")))))))</f>
        <v/>
      </c>
      <c r="R15" s="274"/>
      <c r="S15" s="274"/>
      <c r="T15" s="274"/>
      <c r="U15" s="275"/>
      <c r="V15" s="276"/>
      <c r="W15" s="306"/>
      <c r="X15" s="307"/>
      <c r="Y15" s="307"/>
      <c r="Z15" s="307"/>
      <c r="AA15" s="307"/>
      <c r="AB15" s="308"/>
      <c r="AC15" s="38"/>
      <c r="AD15" s="38"/>
      <c r="AE15" s="247"/>
      <c r="AF15" s="303"/>
      <c r="AG15" s="304"/>
      <c r="AH15" s="304"/>
      <c r="AI15" s="304"/>
      <c r="AJ15" s="304"/>
      <c r="AK15" s="304"/>
      <c r="AL15" s="304"/>
      <c r="AM15" s="304"/>
      <c r="AN15" s="297" t="s">
        <v>56</v>
      </c>
      <c r="AO15" s="297"/>
      <c r="AP15" s="298"/>
      <c r="AQ15" s="299" t="s">
        <v>67</v>
      </c>
      <c r="AR15" s="297"/>
      <c r="AS15" s="298"/>
      <c r="AT15" s="299" t="s">
        <v>68</v>
      </c>
      <c r="AU15" s="297"/>
      <c r="AV15" s="298"/>
      <c r="AW15" s="299" t="s">
        <v>69</v>
      </c>
      <c r="AX15" s="297"/>
      <c r="AY15" s="298"/>
      <c r="AZ15" s="299" t="s">
        <v>70</v>
      </c>
      <c r="BA15" s="297"/>
      <c r="BB15" s="298"/>
      <c r="BC15" s="299" t="s">
        <v>71</v>
      </c>
      <c r="BD15" s="297"/>
      <c r="BE15" s="298"/>
      <c r="BF15" s="299">
        <v>10</v>
      </c>
      <c r="BG15" s="297"/>
      <c r="BH15" s="300"/>
      <c r="BJ15" s="18"/>
    </row>
    <row r="16" spans="1:62" ht="12.75" customHeight="1" x14ac:dyDescent="0.25">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47"/>
      <c r="AF16" s="301" t="s">
        <v>80</v>
      </c>
      <c r="AG16" s="302"/>
      <c r="AH16" s="302"/>
      <c r="AI16" s="302"/>
      <c r="AJ16" s="302"/>
      <c r="AK16" s="302"/>
      <c r="AL16" s="302"/>
      <c r="AM16" s="302"/>
      <c r="AN16" s="294" t="s">
        <v>55</v>
      </c>
      <c r="AO16" s="294"/>
      <c r="AP16" s="295"/>
      <c r="AQ16" s="293" t="s">
        <v>81</v>
      </c>
      <c r="AR16" s="294"/>
      <c r="AS16" s="295"/>
      <c r="AT16" s="293" t="s">
        <v>82</v>
      </c>
      <c r="AU16" s="294"/>
      <c r="AV16" s="295"/>
      <c r="AW16" s="293" t="s">
        <v>83</v>
      </c>
      <c r="AX16" s="294"/>
      <c r="AY16" s="295"/>
      <c r="AZ16" s="293" t="s">
        <v>84</v>
      </c>
      <c r="BA16" s="294"/>
      <c r="BB16" s="295"/>
      <c r="BC16" s="293" t="s">
        <v>85</v>
      </c>
      <c r="BD16" s="333"/>
      <c r="BE16" s="334"/>
      <c r="BF16" s="293" t="s">
        <v>86</v>
      </c>
      <c r="BG16" s="294"/>
      <c r="BH16" s="296"/>
      <c r="BJ16" s="18"/>
    </row>
    <row r="17" spans="1:64" ht="12.75" customHeight="1" x14ac:dyDescent="0.25">
      <c r="A17" s="318" t="s">
        <v>87</v>
      </c>
      <c r="B17" s="319"/>
      <c r="C17" s="319"/>
      <c r="D17" s="319"/>
      <c r="E17" s="320"/>
      <c r="F17" s="324" t="s">
        <v>73</v>
      </c>
      <c r="G17" s="319"/>
      <c r="H17" s="319"/>
      <c r="I17" s="320"/>
      <c r="J17" s="309" t="s">
        <v>55</v>
      </c>
      <c r="K17" s="310"/>
      <c r="L17" s="326"/>
      <c r="M17" s="309" t="s">
        <v>56</v>
      </c>
      <c r="N17" s="328"/>
      <c r="O17" s="328"/>
      <c r="P17" s="329"/>
      <c r="Q17" s="324" t="s">
        <v>57</v>
      </c>
      <c r="R17" s="319"/>
      <c r="S17" s="319"/>
      <c r="T17" s="319"/>
      <c r="U17" s="319"/>
      <c r="V17" s="320"/>
      <c r="W17" s="309" t="s">
        <v>58</v>
      </c>
      <c r="X17" s="310"/>
      <c r="Y17" s="310"/>
      <c r="Z17" s="310"/>
      <c r="AA17" s="310"/>
      <c r="AB17" s="311"/>
      <c r="AC17" s="34"/>
      <c r="AD17" s="34"/>
      <c r="AE17" s="247"/>
      <c r="AF17" s="303"/>
      <c r="AG17" s="304"/>
      <c r="AH17" s="304"/>
      <c r="AI17" s="304"/>
      <c r="AJ17" s="304"/>
      <c r="AK17" s="304"/>
      <c r="AL17" s="304"/>
      <c r="AM17" s="304"/>
      <c r="AN17" s="297" t="s">
        <v>56</v>
      </c>
      <c r="AO17" s="297"/>
      <c r="AP17" s="298"/>
      <c r="AQ17" s="299" t="s">
        <v>67</v>
      </c>
      <c r="AR17" s="297"/>
      <c r="AS17" s="298"/>
      <c r="AT17" s="299" t="s">
        <v>68</v>
      </c>
      <c r="AU17" s="297"/>
      <c r="AV17" s="298"/>
      <c r="AW17" s="299" t="s">
        <v>69</v>
      </c>
      <c r="AX17" s="297"/>
      <c r="AY17" s="298"/>
      <c r="AZ17" s="299" t="s">
        <v>70</v>
      </c>
      <c r="BA17" s="297"/>
      <c r="BB17" s="298"/>
      <c r="BC17" s="299" t="s">
        <v>71</v>
      </c>
      <c r="BD17" s="297"/>
      <c r="BE17" s="298"/>
      <c r="BF17" s="299">
        <v>10</v>
      </c>
      <c r="BG17" s="297"/>
      <c r="BH17" s="300"/>
      <c r="BJ17" s="18"/>
    </row>
    <row r="18" spans="1:64" ht="12.75" customHeight="1" x14ac:dyDescent="0.25">
      <c r="A18" s="321"/>
      <c r="B18" s="322"/>
      <c r="C18" s="322"/>
      <c r="D18" s="322"/>
      <c r="E18" s="323"/>
      <c r="F18" s="325"/>
      <c r="G18" s="322"/>
      <c r="H18" s="322"/>
      <c r="I18" s="323"/>
      <c r="J18" s="312"/>
      <c r="K18" s="313"/>
      <c r="L18" s="327"/>
      <c r="M18" s="330"/>
      <c r="N18" s="331"/>
      <c r="O18" s="331"/>
      <c r="P18" s="332"/>
      <c r="Q18" s="325"/>
      <c r="R18" s="322"/>
      <c r="S18" s="322"/>
      <c r="T18" s="322"/>
      <c r="U18" s="322"/>
      <c r="V18" s="323"/>
      <c r="W18" s="312"/>
      <c r="X18" s="313"/>
      <c r="Y18" s="313"/>
      <c r="Z18" s="313"/>
      <c r="AA18" s="313"/>
      <c r="AB18" s="314"/>
      <c r="AC18" s="34"/>
      <c r="AD18" s="34"/>
      <c r="AE18" s="247"/>
      <c r="AF18" s="301" t="s">
        <v>88</v>
      </c>
      <c r="AG18" s="302"/>
      <c r="AH18" s="302"/>
      <c r="AI18" s="302"/>
      <c r="AJ18" s="302"/>
      <c r="AK18" s="302"/>
      <c r="AL18" s="302"/>
      <c r="AM18" s="302"/>
      <c r="AN18" s="294" t="s">
        <v>55</v>
      </c>
      <c r="AO18" s="294"/>
      <c r="AP18" s="295"/>
      <c r="AQ18" s="293" t="s">
        <v>89</v>
      </c>
      <c r="AR18" s="294"/>
      <c r="AS18" s="295"/>
      <c r="AT18" s="293" t="s">
        <v>90</v>
      </c>
      <c r="AU18" s="294"/>
      <c r="AV18" s="295"/>
      <c r="AW18" s="293" t="s">
        <v>91</v>
      </c>
      <c r="AX18" s="294"/>
      <c r="AY18" s="295"/>
      <c r="AZ18" s="293" t="s">
        <v>92</v>
      </c>
      <c r="BA18" s="294"/>
      <c r="BB18" s="295"/>
      <c r="BC18" s="293" t="s">
        <v>93</v>
      </c>
      <c r="BD18" s="294"/>
      <c r="BE18" s="295"/>
      <c r="BF18" s="293" t="s">
        <v>94</v>
      </c>
      <c r="BG18" s="294"/>
      <c r="BH18" s="296"/>
      <c r="BJ18" s="18"/>
    </row>
    <row r="19" spans="1:64" ht="12.75" customHeight="1" thickBot="1" x14ac:dyDescent="0.25">
      <c r="A19" s="263"/>
      <c r="B19" s="264"/>
      <c r="C19" s="264"/>
      <c r="D19" s="264"/>
      <c r="E19" s="265"/>
      <c r="F19" s="268" t="str">
        <f>J15</f>
        <v/>
      </c>
      <c r="G19" s="271"/>
      <c r="H19" s="271"/>
      <c r="I19" s="305"/>
      <c r="J19" s="268" t="str">
        <f>IF(A19=0,"",A19*F19)</f>
        <v/>
      </c>
      <c r="K19" s="269"/>
      <c r="L19" s="270"/>
      <c r="M19" s="273" t="str">
        <f>IF(A19=0,"",IF(J19&lt;5,10,IF(J19&lt;14.01,9-(J19-5)/9,IF(J19&lt;29.01,7.9-((J19-15)/14*1.9),IF(J19&lt;54.01,5.9-((J19-30)/24*1.9),IF(J19&lt;79.01,3.9-((J19-55)/24*1.9),IF(J19&lt;100.01,1.9-((J19-80)/20*0.9),1)))))))</f>
        <v/>
      </c>
      <c r="N19" s="274"/>
      <c r="O19" s="274"/>
      <c r="P19" s="315"/>
      <c r="Q19" s="273" t="str">
        <f>IF(A19=0,"",IF(M19&lt;2,"Very Low",IF(M19&lt;4,"Low",IF(M19&lt;6,"Moderate",IF(M19&lt;8,"High",IF(M19&lt;10,"Very High",IF(M19&gt;=10,"Extreme")))))))</f>
        <v/>
      </c>
      <c r="R19" s="274"/>
      <c r="S19" s="274"/>
      <c r="T19" s="274"/>
      <c r="U19" s="275"/>
      <c r="V19" s="276"/>
      <c r="W19" s="306"/>
      <c r="X19" s="307"/>
      <c r="Y19" s="307"/>
      <c r="Z19" s="307"/>
      <c r="AA19" s="307"/>
      <c r="AB19" s="308"/>
      <c r="AC19" s="38"/>
      <c r="AD19" s="38"/>
      <c r="AE19" s="247"/>
      <c r="AF19" s="303"/>
      <c r="AG19" s="304"/>
      <c r="AH19" s="304"/>
      <c r="AI19" s="304"/>
      <c r="AJ19" s="304"/>
      <c r="AK19" s="304"/>
      <c r="AL19" s="304"/>
      <c r="AM19" s="304"/>
      <c r="AN19" s="297" t="s">
        <v>56</v>
      </c>
      <c r="AO19" s="297"/>
      <c r="AP19" s="298"/>
      <c r="AQ19" s="299" t="s">
        <v>67</v>
      </c>
      <c r="AR19" s="297"/>
      <c r="AS19" s="298"/>
      <c r="AT19" s="299" t="s">
        <v>68</v>
      </c>
      <c r="AU19" s="297"/>
      <c r="AV19" s="298"/>
      <c r="AW19" s="299" t="s">
        <v>69</v>
      </c>
      <c r="AX19" s="297"/>
      <c r="AY19" s="298"/>
      <c r="AZ19" s="299" t="s">
        <v>70</v>
      </c>
      <c r="BA19" s="297"/>
      <c r="BB19" s="298"/>
      <c r="BC19" s="299" t="s">
        <v>71</v>
      </c>
      <c r="BD19" s="297"/>
      <c r="BE19" s="298"/>
      <c r="BF19" s="299">
        <v>10</v>
      </c>
      <c r="BG19" s="297"/>
      <c r="BH19" s="300"/>
      <c r="BJ19" s="18"/>
    </row>
    <row r="20" spans="1:64" ht="12.75" customHeight="1" x14ac:dyDescent="0.25">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47"/>
      <c r="AF20" s="301" t="s">
        <v>95</v>
      </c>
      <c r="AG20" s="302"/>
      <c r="AH20" s="302"/>
      <c r="AI20" s="302"/>
      <c r="AJ20" s="302"/>
      <c r="AK20" s="302"/>
      <c r="AL20" s="302"/>
      <c r="AM20" s="302"/>
      <c r="AN20" s="294" t="s">
        <v>55</v>
      </c>
      <c r="AO20" s="294"/>
      <c r="AP20" s="295"/>
      <c r="AQ20" s="293" t="s">
        <v>81</v>
      </c>
      <c r="AR20" s="294"/>
      <c r="AS20" s="295"/>
      <c r="AT20" s="293" t="s">
        <v>82</v>
      </c>
      <c r="AU20" s="294"/>
      <c r="AV20" s="295"/>
      <c r="AW20" s="293" t="s">
        <v>83</v>
      </c>
      <c r="AX20" s="294"/>
      <c r="AY20" s="295"/>
      <c r="AZ20" s="293" t="s">
        <v>84</v>
      </c>
      <c r="BA20" s="294"/>
      <c r="BB20" s="295"/>
      <c r="BC20" s="293" t="s">
        <v>96</v>
      </c>
      <c r="BD20" s="294"/>
      <c r="BE20" s="295"/>
      <c r="BF20" s="293" t="s">
        <v>97</v>
      </c>
      <c r="BG20" s="294"/>
      <c r="BH20" s="296"/>
      <c r="BJ20" s="18"/>
    </row>
    <row r="21" spans="1:64" ht="12.75" customHeight="1" thickBot="1" x14ac:dyDescent="0.3">
      <c r="A21" s="282" t="s">
        <v>98</v>
      </c>
      <c r="B21" s="283"/>
      <c r="C21" s="283"/>
      <c r="D21" s="283"/>
      <c r="E21" s="284"/>
      <c r="F21" s="122"/>
      <c r="G21" s="127"/>
      <c r="H21" s="127"/>
      <c r="I21" s="127"/>
      <c r="J21" s="127"/>
      <c r="K21" s="127"/>
      <c r="L21" s="46"/>
      <c r="M21" s="285" t="s">
        <v>56</v>
      </c>
      <c r="N21" s="283"/>
      <c r="O21" s="283"/>
      <c r="P21" s="316"/>
      <c r="Q21" s="289" t="s">
        <v>57</v>
      </c>
      <c r="R21" s="290"/>
      <c r="S21" s="290"/>
      <c r="T21" s="290"/>
      <c r="U21" s="290"/>
      <c r="V21" s="291"/>
      <c r="W21" s="285" t="s">
        <v>58</v>
      </c>
      <c r="X21" s="287"/>
      <c r="Y21" s="287"/>
      <c r="Z21" s="287"/>
      <c r="AA21" s="287"/>
      <c r="AB21" s="292"/>
      <c r="AC21" s="34"/>
      <c r="AD21" s="34"/>
      <c r="AE21" s="247"/>
      <c r="AF21" s="343"/>
      <c r="AG21" s="344"/>
      <c r="AH21" s="344"/>
      <c r="AI21" s="344"/>
      <c r="AJ21" s="344"/>
      <c r="AK21" s="344"/>
      <c r="AL21" s="344"/>
      <c r="AM21" s="344"/>
      <c r="AN21" s="336" t="s">
        <v>56</v>
      </c>
      <c r="AO21" s="336"/>
      <c r="AP21" s="337"/>
      <c r="AQ21" s="335" t="s">
        <v>67</v>
      </c>
      <c r="AR21" s="336"/>
      <c r="AS21" s="337"/>
      <c r="AT21" s="335" t="s">
        <v>68</v>
      </c>
      <c r="AU21" s="336"/>
      <c r="AV21" s="337"/>
      <c r="AW21" s="335" t="s">
        <v>69</v>
      </c>
      <c r="AX21" s="336"/>
      <c r="AY21" s="337"/>
      <c r="AZ21" s="335" t="s">
        <v>70</v>
      </c>
      <c r="BA21" s="336"/>
      <c r="BB21" s="337"/>
      <c r="BC21" s="335" t="s">
        <v>71</v>
      </c>
      <c r="BD21" s="336"/>
      <c r="BE21" s="337"/>
      <c r="BF21" s="335">
        <v>10</v>
      </c>
      <c r="BG21" s="336"/>
      <c r="BH21" s="338"/>
      <c r="BJ21" s="18"/>
    </row>
    <row r="22" spans="1:64" ht="12.75" customHeight="1" thickBot="1" x14ac:dyDescent="0.25">
      <c r="A22" s="263"/>
      <c r="B22" s="264"/>
      <c r="C22" s="264"/>
      <c r="D22" s="264"/>
      <c r="E22" s="265"/>
      <c r="F22" s="47"/>
      <c r="G22" s="126"/>
      <c r="H22" s="126"/>
      <c r="I22" s="126"/>
      <c r="J22" s="126"/>
      <c r="K22" s="126"/>
      <c r="L22" s="49"/>
      <c r="M22" s="339" t="str">
        <f>IF(A22=0,"",IF(A22&gt;119,10,IF(A22&gt;90.99,(A22-91)/28+8,IF(A22&gt;80.99,(A22-81)/9*1.9+6,IF(A22&gt;60.99,(A22-61)/19*1.9+4,IF(A22&gt;20.99,(A22-21)/39*1.9+2,IF(A22&gt;0,(A22-0)/20*0.9+1,1)))))))</f>
        <v/>
      </c>
      <c r="N22" s="340"/>
      <c r="O22" s="340"/>
      <c r="P22" s="315"/>
      <c r="Q22" s="273" t="str">
        <f>IF(A22=0,"",IF(M22&lt;2,"Very Low",IF(M22&lt;4,"Low",IF(M22&lt;6,"Moderate",IF(M22&lt;8,"High",IF(M22&lt;10,"Very High",IF(M22&gt;=10,"Extreme")))))))</f>
        <v/>
      </c>
      <c r="R22" s="274"/>
      <c r="S22" s="274"/>
      <c r="T22" s="274"/>
      <c r="U22" s="275"/>
      <c r="V22" s="276"/>
      <c r="W22" s="306"/>
      <c r="X22" s="307"/>
      <c r="Y22" s="307"/>
      <c r="Z22" s="307"/>
      <c r="AA22" s="307"/>
      <c r="AB22" s="308"/>
      <c r="AC22" s="38"/>
      <c r="AD22" s="38"/>
      <c r="AE22" s="247"/>
      <c r="AF22" s="248" t="s">
        <v>99</v>
      </c>
      <c r="AG22" s="248"/>
      <c r="AH22" s="248"/>
      <c r="AI22" s="248"/>
      <c r="AJ22" s="248"/>
      <c r="AK22" s="248"/>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2"/>
      <c r="BJ22" s="18"/>
    </row>
    <row r="23" spans="1:64" ht="12.75" customHeight="1" x14ac:dyDescent="0.2">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2" t="s">
        <v>100</v>
      </c>
      <c r="AF23" s="354" t="s">
        <v>101</v>
      </c>
      <c r="AG23" s="355"/>
      <c r="AH23" s="356"/>
      <c r="AI23" s="356"/>
      <c r="AJ23" s="356"/>
      <c r="AK23" s="356"/>
      <c r="AL23" s="200"/>
      <c r="AM23" s="357"/>
      <c r="AN23" s="358" t="s">
        <v>102</v>
      </c>
      <c r="AO23" s="200"/>
      <c r="AP23" s="200"/>
      <c r="AQ23" s="200"/>
      <c r="AR23" s="200"/>
      <c r="AS23" s="200"/>
      <c r="AT23" s="200"/>
      <c r="AU23" s="200"/>
      <c r="AV23" s="200"/>
      <c r="AW23" s="200"/>
      <c r="AX23" s="200"/>
      <c r="AY23" s="200"/>
      <c r="AZ23" s="200"/>
      <c r="BA23" s="200"/>
      <c r="BB23" s="200"/>
      <c r="BC23" s="200"/>
      <c r="BD23" s="200"/>
      <c r="BE23" s="200"/>
      <c r="BF23" s="200"/>
      <c r="BG23" s="200"/>
      <c r="BH23" s="201"/>
      <c r="BJ23" s="18"/>
    </row>
    <row r="24" spans="1:64" ht="12.75" customHeight="1" x14ac:dyDescent="0.2">
      <c r="A24" s="318" t="s">
        <v>103</v>
      </c>
      <c r="B24" s="319"/>
      <c r="C24" s="319"/>
      <c r="D24" s="319"/>
      <c r="E24" s="320"/>
      <c r="F24" s="123"/>
      <c r="G24" s="124"/>
      <c r="H24" s="124"/>
      <c r="I24" s="52"/>
      <c r="J24" s="52"/>
      <c r="K24" s="52"/>
      <c r="L24" s="53"/>
      <c r="M24" s="309" t="s">
        <v>56</v>
      </c>
      <c r="N24" s="328"/>
      <c r="O24" s="328"/>
      <c r="P24" s="329"/>
      <c r="Q24" s="324" t="s">
        <v>57</v>
      </c>
      <c r="R24" s="319"/>
      <c r="S24" s="319"/>
      <c r="T24" s="319"/>
      <c r="U24" s="319"/>
      <c r="V24" s="320"/>
      <c r="W24" s="309" t="s">
        <v>58</v>
      </c>
      <c r="X24" s="310"/>
      <c r="Y24" s="310"/>
      <c r="Z24" s="310"/>
      <c r="AA24" s="310"/>
      <c r="AB24" s="311"/>
      <c r="AC24" s="34"/>
      <c r="AD24" s="34"/>
      <c r="AE24" s="352"/>
      <c r="AF24" s="348" t="s">
        <v>104</v>
      </c>
      <c r="AG24" s="349"/>
      <c r="AH24" s="346"/>
      <c r="AI24" s="346"/>
      <c r="AJ24" s="346"/>
      <c r="AK24" s="346"/>
      <c r="AL24" s="346"/>
      <c r="AM24" s="350"/>
      <c r="AN24" s="345" t="s">
        <v>105</v>
      </c>
      <c r="AO24" s="346"/>
      <c r="AP24" s="346"/>
      <c r="AQ24" s="346"/>
      <c r="AR24" s="346"/>
      <c r="AS24" s="346"/>
      <c r="AT24" s="346"/>
      <c r="AU24" s="346"/>
      <c r="AV24" s="346"/>
      <c r="AW24" s="346"/>
      <c r="AX24" s="346"/>
      <c r="AY24" s="346"/>
      <c r="AZ24" s="346"/>
      <c r="BA24" s="346"/>
      <c r="BB24" s="346"/>
      <c r="BC24" s="346"/>
      <c r="BD24" s="346"/>
      <c r="BE24" s="346"/>
      <c r="BF24" s="346"/>
      <c r="BG24" s="346"/>
      <c r="BH24" s="347"/>
      <c r="BJ24" s="18"/>
    </row>
    <row r="25" spans="1:64" ht="12.75" customHeight="1" x14ac:dyDescent="0.2">
      <c r="A25" s="321"/>
      <c r="B25" s="322"/>
      <c r="C25" s="322"/>
      <c r="D25" s="322"/>
      <c r="E25" s="323"/>
      <c r="F25" s="54"/>
      <c r="G25" s="55"/>
      <c r="H25" s="55"/>
      <c r="I25" s="55"/>
      <c r="J25" s="55"/>
      <c r="K25" s="55"/>
      <c r="L25" s="56"/>
      <c r="M25" s="330"/>
      <c r="N25" s="331"/>
      <c r="O25" s="331"/>
      <c r="P25" s="332"/>
      <c r="Q25" s="325"/>
      <c r="R25" s="322"/>
      <c r="S25" s="322"/>
      <c r="T25" s="322"/>
      <c r="U25" s="322"/>
      <c r="V25" s="323"/>
      <c r="W25" s="312"/>
      <c r="X25" s="313"/>
      <c r="Y25" s="313"/>
      <c r="Z25" s="313"/>
      <c r="AA25" s="313"/>
      <c r="AB25" s="314"/>
      <c r="AC25" s="34"/>
      <c r="AD25" s="34"/>
      <c r="AE25" s="352"/>
      <c r="AF25" s="348" t="s">
        <v>106</v>
      </c>
      <c r="AG25" s="349"/>
      <c r="AH25" s="287"/>
      <c r="AI25" s="287"/>
      <c r="AJ25" s="287"/>
      <c r="AK25" s="287"/>
      <c r="AL25" s="346"/>
      <c r="AM25" s="350"/>
      <c r="AN25" s="345" t="s">
        <v>107</v>
      </c>
      <c r="AO25" s="346"/>
      <c r="AP25" s="346"/>
      <c r="AQ25" s="346"/>
      <c r="AR25" s="346"/>
      <c r="AS25" s="346"/>
      <c r="AT25" s="346"/>
      <c r="AU25" s="346"/>
      <c r="AV25" s="346"/>
      <c r="AW25" s="346"/>
      <c r="AX25" s="346"/>
      <c r="AY25" s="346"/>
      <c r="AZ25" s="346"/>
      <c r="BA25" s="346"/>
      <c r="BB25" s="346"/>
      <c r="BC25" s="346"/>
      <c r="BD25" s="346"/>
      <c r="BE25" s="346"/>
      <c r="BF25" s="346"/>
      <c r="BG25" s="346"/>
      <c r="BH25" s="347"/>
      <c r="BJ25" s="18"/>
    </row>
    <row r="26" spans="1:64" ht="12.75" customHeight="1" thickBot="1" x14ac:dyDescent="0.25">
      <c r="A26" s="263"/>
      <c r="B26" s="264"/>
      <c r="C26" s="264"/>
      <c r="D26" s="264"/>
      <c r="E26" s="265"/>
      <c r="F26" s="47"/>
      <c r="G26" s="126"/>
      <c r="H26" s="126"/>
      <c r="I26" s="126"/>
      <c r="J26" s="126"/>
      <c r="K26" s="126"/>
      <c r="L26" s="49"/>
      <c r="M26" s="268" t="str">
        <f>IF(A26=0,"",IF(A26&lt;10,10,IF(A26&lt;15.01,9-((A26-10)/5),IF(A26&lt;29.01,7.9-((A26-15)/14*1.9),IF(A26&lt;54.01,5.9-((A26-30)/24*1.9),IF(A26&lt;79.01,3.9-((A26-55)/24*1.9),IF(A26&lt;100.01,1.9-((A26-80)/20*0.9),1)))))))</f>
        <v/>
      </c>
      <c r="N26" s="271"/>
      <c r="O26" s="271"/>
      <c r="P26" s="272"/>
      <c r="Q26" s="273" t="str">
        <f>IF(A26=0,"",IF(M26&lt;2,"Very Low",IF(M26&lt;4,"Low",IF(M26&lt;6,"Moderate",IF(M26&lt;8,"High",IF(M26&lt;10,"Very High",IF(M26&gt;=10,"Extreme")))))))</f>
        <v/>
      </c>
      <c r="R26" s="274"/>
      <c r="S26" s="274"/>
      <c r="T26" s="274"/>
      <c r="U26" s="275"/>
      <c r="V26" s="276"/>
      <c r="W26" s="306"/>
      <c r="X26" s="307"/>
      <c r="Y26" s="307"/>
      <c r="Z26" s="307"/>
      <c r="AA26" s="307"/>
      <c r="AB26" s="308"/>
      <c r="AC26" s="38"/>
      <c r="AD26" s="38"/>
      <c r="AE26" s="352"/>
      <c r="AF26" s="348" t="s">
        <v>108</v>
      </c>
      <c r="AG26" s="349"/>
      <c r="AH26" s="287"/>
      <c r="AI26" s="287"/>
      <c r="AJ26" s="287"/>
      <c r="AK26" s="287"/>
      <c r="AL26" s="346"/>
      <c r="AM26" s="350"/>
      <c r="AN26" s="351" t="s">
        <v>109</v>
      </c>
      <c r="AO26" s="346"/>
      <c r="AP26" s="346"/>
      <c r="AQ26" s="346"/>
      <c r="AR26" s="346"/>
      <c r="AS26" s="346"/>
      <c r="AT26" s="346"/>
      <c r="AU26" s="346"/>
      <c r="AV26" s="346"/>
      <c r="AW26" s="346"/>
      <c r="AX26" s="346"/>
      <c r="AY26" s="346"/>
      <c r="AZ26" s="346"/>
      <c r="BA26" s="346"/>
      <c r="BB26" s="346"/>
      <c r="BC26" s="346"/>
      <c r="BD26" s="346"/>
      <c r="BE26" s="346"/>
      <c r="BF26" s="346"/>
      <c r="BG26" s="346"/>
      <c r="BH26" s="347"/>
      <c r="BJ26" s="18"/>
    </row>
    <row r="27" spans="1:64" ht="12.75" customHeight="1" x14ac:dyDescent="0.2">
      <c r="A27" s="39"/>
      <c r="B27" s="40"/>
      <c r="C27" s="40"/>
      <c r="D27" s="40"/>
      <c r="E27" s="40"/>
      <c r="F27" s="57"/>
      <c r="G27" s="57"/>
      <c r="H27" s="57"/>
      <c r="I27" s="57"/>
      <c r="J27" s="57"/>
      <c r="K27" s="57"/>
      <c r="L27" s="58"/>
      <c r="M27" s="359" t="s">
        <v>110</v>
      </c>
      <c r="N27" s="360"/>
      <c r="O27" s="360"/>
      <c r="P27" s="361"/>
      <c r="Q27" s="362"/>
      <c r="R27" s="362"/>
      <c r="S27" s="362"/>
      <c r="T27" s="362"/>
      <c r="U27" s="362"/>
      <c r="V27" s="363"/>
      <c r="W27" s="285" t="s">
        <v>58</v>
      </c>
      <c r="X27" s="287"/>
      <c r="Y27" s="287"/>
      <c r="Z27" s="287"/>
      <c r="AA27" s="287"/>
      <c r="AB27" s="292"/>
      <c r="AC27" s="34"/>
      <c r="AD27" s="34"/>
      <c r="AE27" s="352"/>
      <c r="AF27" s="348" t="s">
        <v>111</v>
      </c>
      <c r="AG27" s="349"/>
      <c r="AH27" s="287"/>
      <c r="AI27" s="287"/>
      <c r="AJ27" s="287"/>
      <c r="AK27" s="287"/>
      <c r="AL27" s="346"/>
      <c r="AM27" s="350"/>
      <c r="AN27" s="351" t="s">
        <v>112</v>
      </c>
      <c r="AO27" s="346"/>
      <c r="AP27" s="346"/>
      <c r="AQ27" s="346"/>
      <c r="AR27" s="346"/>
      <c r="AS27" s="346"/>
      <c r="AT27" s="346"/>
      <c r="AU27" s="346"/>
      <c r="AV27" s="346"/>
      <c r="AW27" s="346"/>
      <c r="AX27" s="346"/>
      <c r="AY27" s="346"/>
      <c r="AZ27" s="346"/>
      <c r="BA27" s="346"/>
      <c r="BB27" s="346"/>
      <c r="BC27" s="346"/>
      <c r="BD27" s="346"/>
      <c r="BE27" s="346"/>
      <c r="BF27" s="346"/>
      <c r="BG27" s="346"/>
      <c r="BH27" s="347"/>
      <c r="BJ27" s="18"/>
    </row>
    <row r="28" spans="1:64" ht="12.75" customHeight="1" thickBot="1" x14ac:dyDescent="0.25">
      <c r="A28" s="59" t="s">
        <v>113</v>
      </c>
      <c r="B28" s="60"/>
      <c r="C28" s="60"/>
      <c r="D28" s="60"/>
      <c r="E28" s="61"/>
      <c r="F28" s="61"/>
      <c r="G28" s="61"/>
      <c r="H28" s="61"/>
      <c r="I28" s="61"/>
      <c r="J28" s="61"/>
      <c r="K28" s="61"/>
      <c r="L28" s="62"/>
      <c r="M28" s="266"/>
      <c r="N28" s="264"/>
      <c r="O28" s="264"/>
      <c r="P28" s="364"/>
      <c r="Q28" s="365"/>
      <c r="R28" s="365"/>
      <c r="S28" s="365"/>
      <c r="T28" s="365"/>
      <c r="U28" s="365"/>
      <c r="V28" s="366"/>
      <c r="W28" s="306"/>
      <c r="X28" s="307"/>
      <c r="Y28" s="307"/>
      <c r="Z28" s="307"/>
      <c r="AA28" s="307"/>
      <c r="AB28" s="308"/>
      <c r="AC28" s="38"/>
      <c r="AD28" s="38"/>
      <c r="AE28" s="352"/>
      <c r="AF28" s="348" t="s">
        <v>114</v>
      </c>
      <c r="AG28" s="349"/>
      <c r="AH28" s="287"/>
      <c r="AI28" s="287"/>
      <c r="AJ28" s="287"/>
      <c r="AK28" s="287"/>
      <c r="AL28" s="367"/>
      <c r="AM28" s="368"/>
      <c r="AN28" s="345" t="s">
        <v>115</v>
      </c>
      <c r="AO28" s="346"/>
      <c r="AP28" s="346"/>
      <c r="AQ28" s="346"/>
      <c r="AR28" s="346"/>
      <c r="AS28" s="346"/>
      <c r="AT28" s="346"/>
      <c r="AU28" s="346"/>
      <c r="AV28" s="346"/>
      <c r="AW28" s="346"/>
      <c r="AX28" s="346"/>
      <c r="AY28" s="346"/>
      <c r="AZ28" s="346"/>
      <c r="BA28" s="346"/>
      <c r="BB28" s="346"/>
      <c r="BC28" s="346"/>
      <c r="BD28" s="346"/>
      <c r="BE28" s="346"/>
      <c r="BF28" s="346"/>
      <c r="BG28" s="346"/>
      <c r="BH28" s="347"/>
      <c r="BJ28" s="18"/>
    </row>
    <row r="29" spans="1:64" ht="12.75" customHeight="1" thickBot="1" x14ac:dyDescent="0.25">
      <c r="A29" s="39"/>
      <c r="B29" s="40"/>
      <c r="C29" s="40"/>
      <c r="D29" s="40"/>
      <c r="E29" s="40"/>
      <c r="F29" s="57"/>
      <c r="G29" s="57"/>
      <c r="H29" s="57"/>
      <c r="I29" s="57"/>
      <c r="J29" s="57"/>
      <c r="K29" s="57"/>
      <c r="L29" s="58"/>
      <c r="M29" s="359" t="s">
        <v>110</v>
      </c>
      <c r="N29" s="360"/>
      <c r="O29" s="360"/>
      <c r="P29" s="396"/>
      <c r="Q29" s="397"/>
      <c r="R29" s="362"/>
      <c r="S29" s="362"/>
      <c r="T29" s="362"/>
      <c r="U29" s="398"/>
      <c r="V29" s="399"/>
      <c r="W29" s="285" t="s">
        <v>58</v>
      </c>
      <c r="X29" s="287"/>
      <c r="Y29" s="287"/>
      <c r="Z29" s="287"/>
      <c r="AA29" s="287"/>
      <c r="AB29" s="292"/>
      <c r="AC29" s="34"/>
      <c r="AD29" s="34"/>
      <c r="AE29" s="352"/>
      <c r="AF29" s="400" t="s">
        <v>116</v>
      </c>
      <c r="AG29" s="401"/>
      <c r="AH29" s="402"/>
      <c r="AI29" s="402"/>
      <c r="AJ29" s="402"/>
      <c r="AK29" s="402"/>
      <c r="AL29" s="403"/>
      <c r="AM29" s="404"/>
      <c r="AN29" s="405" t="s">
        <v>117</v>
      </c>
      <c r="AO29" s="406"/>
      <c r="AP29" s="406"/>
      <c r="AQ29" s="406"/>
      <c r="AR29" s="406"/>
      <c r="AS29" s="406"/>
      <c r="AT29" s="406"/>
      <c r="AU29" s="406"/>
      <c r="AV29" s="406"/>
      <c r="AW29" s="406"/>
      <c r="AX29" s="406"/>
      <c r="AY29" s="406"/>
      <c r="AZ29" s="406"/>
      <c r="BA29" s="406"/>
      <c r="BB29" s="406"/>
      <c r="BC29" s="406"/>
      <c r="BD29" s="406"/>
      <c r="BE29" s="406"/>
      <c r="BF29" s="406"/>
      <c r="BG29" s="406"/>
      <c r="BH29" s="407"/>
      <c r="BJ29" s="18"/>
    </row>
    <row r="30" spans="1:64" ht="12.75" customHeight="1" thickBot="1" x14ac:dyDescent="0.25">
      <c r="A30" s="63" t="s">
        <v>118</v>
      </c>
      <c r="B30" s="64"/>
      <c r="C30" s="64"/>
      <c r="D30" s="64"/>
      <c r="E30" s="65"/>
      <c r="F30" s="65"/>
      <c r="G30" s="65"/>
      <c r="H30" s="65"/>
      <c r="I30" s="65"/>
      <c r="J30" s="65"/>
      <c r="K30" s="65"/>
      <c r="L30" s="66"/>
      <c r="M30" s="408"/>
      <c r="N30" s="409"/>
      <c r="O30" s="409"/>
      <c r="P30" s="410"/>
      <c r="Q30" s="309"/>
      <c r="R30" s="328"/>
      <c r="S30" s="328"/>
      <c r="T30" s="328"/>
      <c r="U30" s="411"/>
      <c r="V30" s="412"/>
      <c r="W30" s="306"/>
      <c r="X30" s="307"/>
      <c r="Y30" s="307"/>
      <c r="Z30" s="307"/>
      <c r="AA30" s="307"/>
      <c r="AB30" s="308"/>
      <c r="AC30" s="38"/>
      <c r="AD30" s="38"/>
      <c r="AE30" s="352"/>
      <c r="AF30" s="248" t="s">
        <v>119</v>
      </c>
      <c r="AG30" s="248"/>
      <c r="AH30" s="248"/>
      <c r="AI30" s="248"/>
      <c r="AJ30" s="248"/>
      <c r="AK30" s="248"/>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2"/>
      <c r="BJ30" s="18"/>
    </row>
    <row r="31" spans="1:64" ht="12.75" customHeight="1" thickTop="1" thickBot="1" x14ac:dyDescent="0.3">
      <c r="A31" s="421" t="s">
        <v>120</v>
      </c>
      <c r="B31" s="422"/>
      <c r="C31" s="422"/>
      <c r="D31" s="422"/>
      <c r="E31" s="423"/>
      <c r="F31" s="423"/>
      <c r="G31" s="423"/>
      <c r="H31" s="423"/>
      <c r="I31" s="423"/>
      <c r="J31" s="423"/>
      <c r="K31" s="423"/>
      <c r="L31" s="423"/>
      <c r="M31" s="424" t="str">
        <f>IF(A12=0,"",SUM(M11:P30))</f>
        <v/>
      </c>
      <c r="N31" s="424"/>
      <c r="O31" s="424"/>
      <c r="P31" s="425"/>
      <c r="Q31" s="369"/>
      <c r="R31" s="369"/>
      <c r="S31" s="369"/>
      <c r="T31" s="369"/>
      <c r="U31" s="370"/>
      <c r="V31" s="370"/>
      <c r="W31" s="370"/>
      <c r="X31" s="370"/>
      <c r="Y31" s="370"/>
      <c r="Z31" s="370"/>
      <c r="AA31" s="371"/>
      <c r="AB31" s="372"/>
      <c r="AC31" s="67"/>
      <c r="AD31" s="67"/>
      <c r="AE31" s="353"/>
      <c r="AF31" s="373" t="s">
        <v>121</v>
      </c>
      <c r="AG31" s="374"/>
      <c r="AH31" s="374"/>
      <c r="AI31" s="374"/>
      <c r="AJ31" s="374"/>
      <c r="AK31" s="374"/>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75"/>
      <c r="BH31" s="376"/>
      <c r="BJ31" s="18"/>
    </row>
    <row r="32" spans="1:64" s="19" customFormat="1" ht="12.75" customHeight="1" thickBot="1" x14ac:dyDescent="0.3">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25">
      <c r="A33" s="377" t="s">
        <v>122</v>
      </c>
      <c r="B33" s="356"/>
      <c r="C33" s="356"/>
      <c r="D33" s="356"/>
      <c r="E33" s="356"/>
      <c r="F33" s="356"/>
      <c r="G33" s="356"/>
      <c r="H33" s="356"/>
      <c r="I33" s="356"/>
      <c r="J33" s="356"/>
      <c r="K33" s="356"/>
      <c r="L33" s="356"/>
      <c r="M33" s="378"/>
      <c r="N33" s="70"/>
      <c r="O33" s="20"/>
      <c r="P33" s="20"/>
      <c r="Q33" s="20"/>
      <c r="R33" s="20"/>
      <c r="S33" s="20"/>
      <c r="AH33" s="19"/>
      <c r="AO33" s="18"/>
      <c r="AP33" s="379"/>
      <c r="AQ33" s="183"/>
      <c r="AR33" s="183"/>
      <c r="AS33" s="183"/>
      <c r="AT33" s="183"/>
      <c r="AU33" s="183"/>
      <c r="AV33" s="183"/>
      <c r="AW33" s="183"/>
      <c r="AX33" s="183"/>
      <c r="AY33" s="183"/>
      <c r="AZ33" s="183"/>
      <c r="BA33" s="183"/>
      <c r="BB33" s="183"/>
      <c r="BC33" s="183"/>
      <c r="BD33" s="183"/>
      <c r="BE33" s="183"/>
      <c r="BF33" s="183"/>
      <c r="BG33" s="183"/>
      <c r="BH33" s="183"/>
      <c r="BI33" s="71"/>
    </row>
    <row r="34" spans="1:61" ht="12.75" customHeight="1" x14ac:dyDescent="0.25">
      <c r="A34" s="384" t="s">
        <v>123</v>
      </c>
      <c r="B34" s="310"/>
      <c r="C34" s="310"/>
      <c r="D34" s="326"/>
      <c r="E34" s="388" t="s">
        <v>124</v>
      </c>
      <c r="F34" s="388"/>
      <c r="G34" s="388"/>
      <c r="H34" s="389"/>
      <c r="I34" s="391" t="s">
        <v>58</v>
      </c>
      <c r="J34" s="310"/>
      <c r="K34" s="310"/>
      <c r="L34" s="310"/>
      <c r="M34" s="311"/>
      <c r="N34" s="70"/>
      <c r="O34" s="72"/>
      <c r="P34" s="20"/>
      <c r="Q34" s="20"/>
      <c r="R34" s="20"/>
      <c r="S34" s="20"/>
      <c r="AH34" s="19"/>
      <c r="AO34" s="18"/>
      <c r="AP34" s="380"/>
      <c r="AQ34" s="381"/>
      <c r="AR34" s="381"/>
      <c r="AS34" s="381"/>
      <c r="AT34" s="381"/>
      <c r="AU34" s="381"/>
      <c r="AV34" s="381"/>
      <c r="AW34" s="381"/>
      <c r="AX34" s="381"/>
      <c r="AY34" s="381"/>
      <c r="AZ34" s="381"/>
      <c r="BA34" s="381"/>
      <c r="BB34" s="381"/>
      <c r="BC34" s="381"/>
      <c r="BD34" s="381"/>
      <c r="BE34" s="381"/>
      <c r="BF34" s="381"/>
      <c r="BG34" s="381"/>
      <c r="BH34" s="381"/>
      <c r="BI34" s="71"/>
    </row>
    <row r="35" spans="1:61" ht="12.75" customHeight="1" thickBot="1" x14ac:dyDescent="0.3">
      <c r="A35" s="385"/>
      <c r="B35" s="386"/>
      <c r="C35" s="386"/>
      <c r="D35" s="387"/>
      <c r="E35" s="390"/>
      <c r="F35" s="390"/>
      <c r="G35" s="390"/>
      <c r="H35" s="390"/>
      <c r="I35" s="392"/>
      <c r="J35" s="386"/>
      <c r="K35" s="386"/>
      <c r="L35" s="386"/>
      <c r="M35" s="393"/>
      <c r="N35" s="70"/>
      <c r="O35" s="72"/>
      <c r="P35" s="20"/>
      <c r="Q35" s="20"/>
      <c r="R35" s="20"/>
      <c r="S35" s="20"/>
      <c r="T35" s="25"/>
      <c r="U35" s="25"/>
      <c r="V35" s="25"/>
      <c r="W35" s="25"/>
      <c r="X35" s="25"/>
      <c r="Y35" s="25"/>
      <c r="Z35" s="25"/>
      <c r="AH35" s="19"/>
      <c r="AO35" s="18"/>
      <c r="AP35" s="380"/>
      <c r="AQ35" s="381"/>
      <c r="AR35" s="381"/>
      <c r="AS35" s="381"/>
      <c r="AT35" s="381"/>
      <c r="AU35" s="381"/>
      <c r="AV35" s="381"/>
      <c r="AW35" s="381"/>
      <c r="AX35" s="381"/>
      <c r="AY35" s="381"/>
      <c r="AZ35" s="381"/>
      <c r="BA35" s="381"/>
      <c r="BB35" s="381"/>
      <c r="BC35" s="381"/>
      <c r="BD35" s="381"/>
      <c r="BE35" s="381"/>
      <c r="BF35" s="381"/>
      <c r="BG35" s="381"/>
      <c r="BH35" s="381"/>
      <c r="BI35" s="71"/>
    </row>
    <row r="36" spans="1:61" ht="12.75" customHeight="1" x14ac:dyDescent="0.25">
      <c r="A36" s="394"/>
      <c r="B36" s="395"/>
      <c r="C36" s="395"/>
      <c r="D36" s="395"/>
      <c r="E36" s="395"/>
      <c r="F36" s="395"/>
      <c r="G36" s="395"/>
      <c r="H36" s="395"/>
      <c r="I36" s="413"/>
      <c r="J36" s="414"/>
      <c r="K36" s="414"/>
      <c r="L36" s="414"/>
      <c r="M36" s="415"/>
      <c r="N36" s="73"/>
      <c r="O36" s="74"/>
      <c r="P36" s="74"/>
      <c r="Q36" s="74"/>
      <c r="R36" s="74"/>
      <c r="S36" s="74"/>
      <c r="AH36" s="19"/>
      <c r="AO36" s="18"/>
      <c r="AP36" s="380"/>
      <c r="AQ36" s="381"/>
      <c r="AR36" s="381"/>
      <c r="AS36" s="381"/>
      <c r="AT36" s="381"/>
      <c r="AU36" s="381"/>
      <c r="AV36" s="381"/>
      <c r="AW36" s="381"/>
      <c r="AX36" s="381"/>
      <c r="AY36" s="381"/>
      <c r="AZ36" s="381"/>
      <c r="BA36" s="381"/>
      <c r="BB36" s="381"/>
      <c r="BC36" s="381"/>
      <c r="BD36" s="381"/>
      <c r="BE36" s="381"/>
      <c r="BF36" s="381"/>
      <c r="BG36" s="381"/>
      <c r="BH36" s="381"/>
      <c r="BI36" s="71"/>
    </row>
    <row r="37" spans="1:61" ht="12.75" customHeight="1" x14ac:dyDescent="0.25">
      <c r="A37" s="416"/>
      <c r="B37" s="417"/>
      <c r="C37" s="417"/>
      <c r="D37" s="417"/>
      <c r="E37" s="417"/>
      <c r="F37" s="417"/>
      <c r="G37" s="417"/>
      <c r="H37" s="417"/>
      <c r="I37" s="418"/>
      <c r="J37" s="419"/>
      <c r="K37" s="419"/>
      <c r="L37" s="419"/>
      <c r="M37" s="420"/>
      <c r="N37" s="73"/>
      <c r="O37" s="74"/>
      <c r="P37" s="74"/>
      <c r="Q37" s="74"/>
      <c r="R37" s="74"/>
      <c r="S37" s="74"/>
      <c r="AH37" s="19"/>
      <c r="AO37" s="18"/>
      <c r="AP37" s="380"/>
      <c r="AQ37" s="381"/>
      <c r="AR37" s="381"/>
      <c r="AS37" s="381"/>
      <c r="AT37" s="381"/>
      <c r="AU37" s="381"/>
      <c r="AV37" s="381"/>
      <c r="AW37" s="381"/>
      <c r="AX37" s="381"/>
      <c r="AY37" s="381"/>
      <c r="AZ37" s="381"/>
      <c r="BA37" s="381"/>
      <c r="BB37" s="381"/>
      <c r="BC37" s="381"/>
      <c r="BD37" s="381"/>
      <c r="BE37" s="381"/>
      <c r="BF37" s="381"/>
      <c r="BG37" s="381"/>
      <c r="BH37" s="381"/>
      <c r="BI37" s="71"/>
    </row>
    <row r="38" spans="1:61" ht="12.75" customHeight="1" x14ac:dyDescent="0.25">
      <c r="A38" s="416"/>
      <c r="B38" s="417"/>
      <c r="C38" s="417"/>
      <c r="D38" s="417"/>
      <c r="E38" s="417"/>
      <c r="F38" s="417"/>
      <c r="G38" s="417"/>
      <c r="H38" s="417"/>
      <c r="I38" s="418"/>
      <c r="J38" s="419"/>
      <c r="K38" s="419"/>
      <c r="L38" s="419"/>
      <c r="M38" s="420"/>
      <c r="N38" s="73"/>
      <c r="O38" s="74"/>
      <c r="P38" s="74"/>
      <c r="Q38" s="74"/>
      <c r="R38" s="74"/>
      <c r="S38" s="74"/>
      <c r="AH38" s="19"/>
      <c r="AO38" s="18"/>
      <c r="AP38" s="380"/>
      <c r="AQ38" s="381"/>
      <c r="AR38" s="381"/>
      <c r="AS38" s="381"/>
      <c r="AT38" s="381"/>
      <c r="AU38" s="381"/>
      <c r="AV38" s="381"/>
      <c r="AW38" s="381"/>
      <c r="AX38" s="381"/>
      <c r="AY38" s="381"/>
      <c r="AZ38" s="381"/>
      <c r="BA38" s="381"/>
      <c r="BB38" s="381"/>
      <c r="BC38" s="381"/>
      <c r="BD38" s="381"/>
      <c r="BE38" s="381"/>
      <c r="BF38" s="381"/>
      <c r="BG38" s="381"/>
      <c r="BH38" s="381"/>
      <c r="BI38" s="71"/>
    </row>
    <row r="39" spans="1:61" ht="12.75" customHeight="1" x14ac:dyDescent="0.25">
      <c r="A39" s="416"/>
      <c r="B39" s="417"/>
      <c r="C39" s="417"/>
      <c r="D39" s="417"/>
      <c r="E39" s="417"/>
      <c r="F39" s="417"/>
      <c r="G39" s="417"/>
      <c r="H39" s="417"/>
      <c r="I39" s="418"/>
      <c r="J39" s="419"/>
      <c r="K39" s="419"/>
      <c r="L39" s="419"/>
      <c r="M39" s="420"/>
      <c r="N39" s="73"/>
      <c r="O39" s="74"/>
      <c r="P39" s="74"/>
      <c r="Q39" s="74"/>
      <c r="R39" s="74"/>
      <c r="S39" s="74"/>
      <c r="AH39" s="19"/>
      <c r="AO39" s="18"/>
      <c r="AP39" s="380"/>
      <c r="AQ39" s="381"/>
      <c r="AR39" s="381"/>
      <c r="AS39" s="381"/>
      <c r="AT39" s="381"/>
      <c r="AU39" s="381"/>
      <c r="AV39" s="381"/>
      <c r="AW39" s="381"/>
      <c r="AX39" s="381"/>
      <c r="AY39" s="381"/>
      <c r="AZ39" s="381"/>
      <c r="BA39" s="381"/>
      <c r="BB39" s="381"/>
      <c r="BC39" s="381"/>
      <c r="BD39" s="381"/>
      <c r="BE39" s="381"/>
      <c r="BF39" s="381"/>
      <c r="BG39" s="381"/>
      <c r="BH39" s="381"/>
      <c r="BI39" s="71"/>
    </row>
    <row r="40" spans="1:61" ht="12.75" customHeight="1" x14ac:dyDescent="0.25">
      <c r="A40" s="416"/>
      <c r="B40" s="417"/>
      <c r="C40" s="417"/>
      <c r="D40" s="417"/>
      <c r="E40" s="417"/>
      <c r="F40" s="417"/>
      <c r="G40" s="417"/>
      <c r="H40" s="417"/>
      <c r="I40" s="418"/>
      <c r="J40" s="419"/>
      <c r="K40" s="419"/>
      <c r="L40" s="419"/>
      <c r="M40" s="420"/>
      <c r="N40" s="73"/>
      <c r="O40" s="74"/>
      <c r="P40" s="74"/>
      <c r="Q40" s="74"/>
      <c r="R40" s="74"/>
      <c r="S40" s="74"/>
      <c r="AH40" s="19"/>
      <c r="AO40" s="18"/>
      <c r="AP40" s="380"/>
      <c r="AQ40" s="381"/>
      <c r="AR40" s="381"/>
      <c r="AS40" s="381"/>
      <c r="AT40" s="381"/>
      <c r="AU40" s="381"/>
      <c r="AV40" s="381"/>
      <c r="AW40" s="381"/>
      <c r="AX40" s="381"/>
      <c r="AY40" s="381"/>
      <c r="AZ40" s="381"/>
      <c r="BA40" s="381"/>
      <c r="BB40" s="381"/>
      <c r="BC40" s="381"/>
      <c r="BD40" s="381"/>
      <c r="BE40" s="381"/>
      <c r="BF40" s="381"/>
      <c r="BG40" s="381"/>
      <c r="BH40" s="381"/>
      <c r="BI40" s="71"/>
    </row>
    <row r="41" spans="1:61" ht="12.75" customHeight="1" x14ac:dyDescent="0.25">
      <c r="A41" s="416"/>
      <c r="B41" s="417"/>
      <c r="C41" s="417"/>
      <c r="D41" s="417"/>
      <c r="E41" s="417"/>
      <c r="F41" s="417"/>
      <c r="G41" s="417"/>
      <c r="H41" s="417"/>
      <c r="I41" s="418"/>
      <c r="J41" s="419"/>
      <c r="K41" s="419"/>
      <c r="L41" s="419"/>
      <c r="M41" s="420"/>
      <c r="N41" s="73"/>
      <c r="O41" s="74"/>
      <c r="P41" s="74"/>
      <c r="Q41" s="74"/>
      <c r="R41" s="74"/>
      <c r="S41" s="74"/>
      <c r="AH41" s="19"/>
      <c r="AO41" s="18"/>
      <c r="AP41" s="380"/>
      <c r="AQ41" s="381"/>
      <c r="AR41" s="381"/>
      <c r="AS41" s="381"/>
      <c r="AT41" s="381"/>
      <c r="AU41" s="381"/>
      <c r="AV41" s="381"/>
      <c r="AW41" s="381"/>
      <c r="AX41" s="381"/>
      <c r="AY41" s="381"/>
      <c r="AZ41" s="381"/>
      <c r="BA41" s="381"/>
      <c r="BB41" s="381"/>
      <c r="BC41" s="381"/>
      <c r="BD41" s="381"/>
      <c r="BE41" s="381"/>
      <c r="BF41" s="381"/>
      <c r="BG41" s="381"/>
      <c r="BH41" s="381"/>
      <c r="BI41" s="71"/>
    </row>
    <row r="42" spans="1:61" ht="12.75" customHeight="1" x14ac:dyDescent="0.25">
      <c r="A42" s="416"/>
      <c r="B42" s="417"/>
      <c r="C42" s="417"/>
      <c r="D42" s="417"/>
      <c r="E42" s="417"/>
      <c r="F42" s="417"/>
      <c r="G42" s="417"/>
      <c r="H42" s="417"/>
      <c r="I42" s="418"/>
      <c r="J42" s="419"/>
      <c r="K42" s="419"/>
      <c r="L42" s="419"/>
      <c r="M42" s="420"/>
      <c r="N42" s="73"/>
      <c r="O42" s="74"/>
      <c r="P42" s="74"/>
      <c r="Q42" s="74"/>
      <c r="R42" s="74"/>
      <c r="S42" s="74"/>
      <c r="AH42" s="19"/>
      <c r="AO42" s="18"/>
      <c r="AP42" s="380"/>
      <c r="AQ42" s="381"/>
      <c r="AR42" s="381"/>
      <c r="AS42" s="381"/>
      <c r="AT42" s="381"/>
      <c r="AU42" s="381"/>
      <c r="AV42" s="381"/>
      <c r="AW42" s="381"/>
      <c r="AX42" s="381"/>
      <c r="AY42" s="381"/>
      <c r="AZ42" s="381"/>
      <c r="BA42" s="381"/>
      <c r="BB42" s="381"/>
      <c r="BC42" s="381"/>
      <c r="BD42" s="381"/>
      <c r="BE42" s="381"/>
      <c r="BF42" s="381"/>
      <c r="BG42" s="381"/>
      <c r="BH42" s="381"/>
      <c r="BI42" s="71"/>
    </row>
    <row r="43" spans="1:61" ht="12.75" customHeight="1" x14ac:dyDescent="0.25">
      <c r="A43" s="429"/>
      <c r="B43" s="426"/>
      <c r="C43" s="426"/>
      <c r="D43" s="427"/>
      <c r="E43" s="418"/>
      <c r="F43" s="426"/>
      <c r="G43" s="426"/>
      <c r="H43" s="427"/>
      <c r="I43" s="418"/>
      <c r="J43" s="426"/>
      <c r="K43" s="426"/>
      <c r="L43" s="426"/>
      <c r="M43" s="428"/>
      <c r="N43" s="73"/>
      <c r="O43" s="74"/>
      <c r="P43" s="74"/>
      <c r="Q43" s="74"/>
      <c r="R43" s="74"/>
      <c r="S43" s="74"/>
      <c r="AH43" s="19"/>
      <c r="AO43" s="18"/>
      <c r="AP43" s="380"/>
      <c r="AQ43" s="381"/>
      <c r="AR43" s="381"/>
      <c r="AS43" s="381"/>
      <c r="AT43" s="381"/>
      <c r="AU43" s="381"/>
      <c r="AV43" s="381"/>
      <c r="AW43" s="381"/>
      <c r="AX43" s="381"/>
      <c r="AY43" s="381"/>
      <c r="AZ43" s="381"/>
      <c r="BA43" s="381"/>
      <c r="BB43" s="381"/>
      <c r="BC43" s="381"/>
      <c r="BD43" s="381"/>
      <c r="BE43" s="381"/>
      <c r="BF43" s="381"/>
      <c r="BG43" s="381"/>
      <c r="BH43" s="381"/>
      <c r="BI43" s="71"/>
    </row>
    <row r="44" spans="1:61" ht="12.75" customHeight="1" x14ac:dyDescent="0.25">
      <c r="A44" s="429"/>
      <c r="B44" s="426"/>
      <c r="C44" s="426"/>
      <c r="D44" s="427"/>
      <c r="E44" s="418"/>
      <c r="F44" s="426"/>
      <c r="G44" s="426"/>
      <c r="H44" s="427"/>
      <c r="I44" s="418"/>
      <c r="J44" s="426"/>
      <c r="K44" s="426"/>
      <c r="L44" s="426"/>
      <c r="M44" s="428"/>
      <c r="N44" s="73"/>
      <c r="O44" s="74"/>
      <c r="P44" s="74"/>
      <c r="Q44" s="74"/>
      <c r="R44" s="74"/>
      <c r="S44" s="74"/>
      <c r="AH44" s="19"/>
      <c r="AO44" s="18"/>
      <c r="AP44" s="380"/>
      <c r="AQ44" s="381"/>
      <c r="AR44" s="381"/>
      <c r="AS44" s="381"/>
      <c r="AT44" s="381"/>
      <c r="AU44" s="381"/>
      <c r="AV44" s="381"/>
      <c r="AW44" s="381"/>
      <c r="AX44" s="381"/>
      <c r="AY44" s="381"/>
      <c r="AZ44" s="381"/>
      <c r="BA44" s="381"/>
      <c r="BB44" s="381"/>
      <c r="BC44" s="381"/>
      <c r="BD44" s="381"/>
      <c r="BE44" s="381"/>
      <c r="BF44" s="381"/>
      <c r="BG44" s="381"/>
      <c r="BH44" s="381"/>
      <c r="BI44" s="71"/>
    </row>
    <row r="45" spans="1:61" ht="12.75" customHeight="1" x14ac:dyDescent="0.25">
      <c r="A45" s="429"/>
      <c r="B45" s="426"/>
      <c r="C45" s="426"/>
      <c r="D45" s="427"/>
      <c r="E45" s="418"/>
      <c r="F45" s="426"/>
      <c r="G45" s="426"/>
      <c r="H45" s="427"/>
      <c r="I45" s="418"/>
      <c r="J45" s="426"/>
      <c r="K45" s="426"/>
      <c r="L45" s="426"/>
      <c r="M45" s="428"/>
      <c r="N45" s="73"/>
      <c r="O45" s="74"/>
      <c r="P45" s="74"/>
      <c r="Q45" s="74"/>
      <c r="R45" s="74"/>
      <c r="S45" s="74"/>
      <c r="AH45" s="19"/>
      <c r="AO45" s="18"/>
      <c r="AP45" s="380"/>
      <c r="AQ45" s="381"/>
      <c r="AR45" s="381"/>
      <c r="AS45" s="381"/>
      <c r="AT45" s="381"/>
      <c r="AU45" s="381"/>
      <c r="AV45" s="381"/>
      <c r="AW45" s="381"/>
      <c r="AX45" s="381"/>
      <c r="AY45" s="381"/>
      <c r="AZ45" s="381"/>
      <c r="BA45" s="381"/>
      <c r="BB45" s="381"/>
      <c r="BC45" s="381"/>
      <c r="BD45" s="381"/>
      <c r="BE45" s="381"/>
      <c r="BF45" s="381"/>
      <c r="BG45" s="381"/>
      <c r="BH45" s="381"/>
      <c r="BI45" s="71"/>
    </row>
    <row r="46" spans="1:61" ht="12.75" customHeight="1" x14ac:dyDescent="0.25">
      <c r="A46" s="429"/>
      <c r="B46" s="426"/>
      <c r="C46" s="426"/>
      <c r="D46" s="427"/>
      <c r="E46" s="418"/>
      <c r="F46" s="426"/>
      <c r="G46" s="426"/>
      <c r="H46" s="427"/>
      <c r="I46" s="418"/>
      <c r="J46" s="426"/>
      <c r="K46" s="426"/>
      <c r="L46" s="426"/>
      <c r="M46" s="428"/>
      <c r="N46" s="73"/>
      <c r="O46" s="74"/>
      <c r="P46" s="74"/>
      <c r="Q46" s="74"/>
      <c r="R46" s="74"/>
      <c r="S46" s="74"/>
      <c r="AH46" s="19"/>
      <c r="AO46" s="18"/>
      <c r="AP46" s="380"/>
      <c r="AQ46" s="381"/>
      <c r="AR46" s="381"/>
      <c r="AS46" s="381"/>
      <c r="AT46" s="381"/>
      <c r="AU46" s="381"/>
      <c r="AV46" s="381"/>
      <c r="AW46" s="381"/>
      <c r="AX46" s="381"/>
      <c r="AY46" s="381"/>
      <c r="AZ46" s="381"/>
      <c r="BA46" s="381"/>
      <c r="BB46" s="381"/>
      <c r="BC46" s="381"/>
      <c r="BD46" s="381"/>
      <c r="BE46" s="381"/>
      <c r="BF46" s="381"/>
      <c r="BG46" s="381"/>
      <c r="BH46" s="381"/>
      <c r="BI46" s="71"/>
    </row>
    <row r="47" spans="1:61" ht="12.75" customHeight="1" x14ac:dyDescent="0.25">
      <c r="A47" s="429"/>
      <c r="B47" s="426"/>
      <c r="C47" s="426"/>
      <c r="D47" s="427"/>
      <c r="E47" s="418"/>
      <c r="F47" s="426"/>
      <c r="G47" s="426"/>
      <c r="H47" s="427"/>
      <c r="I47" s="418"/>
      <c r="J47" s="426"/>
      <c r="K47" s="426"/>
      <c r="L47" s="426"/>
      <c r="M47" s="428"/>
      <c r="N47" s="73"/>
      <c r="O47" s="74"/>
      <c r="P47" s="74"/>
      <c r="Q47" s="74"/>
      <c r="R47" s="74"/>
      <c r="S47" s="74"/>
      <c r="AH47" s="19"/>
      <c r="AO47" s="18"/>
      <c r="AP47" s="380"/>
      <c r="AQ47" s="381"/>
      <c r="AR47" s="381"/>
      <c r="AS47" s="381"/>
      <c r="AT47" s="381"/>
      <c r="AU47" s="381"/>
      <c r="AV47" s="381"/>
      <c r="AW47" s="381"/>
      <c r="AX47" s="381"/>
      <c r="AY47" s="381"/>
      <c r="AZ47" s="381"/>
      <c r="BA47" s="381"/>
      <c r="BB47" s="381"/>
      <c r="BC47" s="381"/>
      <c r="BD47" s="381"/>
      <c r="BE47" s="381"/>
      <c r="BF47" s="381"/>
      <c r="BG47" s="381"/>
      <c r="BH47" s="381"/>
      <c r="BI47" s="71"/>
    </row>
    <row r="48" spans="1:61" ht="12.75" customHeight="1" x14ac:dyDescent="0.25">
      <c r="A48" s="429"/>
      <c r="B48" s="426"/>
      <c r="C48" s="426"/>
      <c r="D48" s="427"/>
      <c r="E48" s="418"/>
      <c r="F48" s="426"/>
      <c r="G48" s="426"/>
      <c r="H48" s="427"/>
      <c r="I48" s="418"/>
      <c r="J48" s="426"/>
      <c r="K48" s="426"/>
      <c r="L48" s="426"/>
      <c r="M48" s="428"/>
      <c r="N48" s="73"/>
      <c r="O48" s="74"/>
      <c r="P48" s="74"/>
      <c r="Q48" s="74"/>
      <c r="R48" s="74"/>
      <c r="S48" s="74"/>
      <c r="AH48" s="19"/>
      <c r="AO48" s="18"/>
      <c r="AP48" s="380"/>
      <c r="AQ48" s="381"/>
      <c r="AR48" s="381"/>
      <c r="AS48" s="381"/>
      <c r="AT48" s="381"/>
      <c r="AU48" s="381"/>
      <c r="AV48" s="381"/>
      <c r="AW48" s="381"/>
      <c r="AX48" s="381"/>
      <c r="AY48" s="381"/>
      <c r="AZ48" s="381"/>
      <c r="BA48" s="381"/>
      <c r="BB48" s="381"/>
      <c r="BC48" s="381"/>
      <c r="BD48" s="381"/>
      <c r="BE48" s="381"/>
      <c r="BF48" s="381"/>
      <c r="BG48" s="381"/>
      <c r="BH48" s="381"/>
      <c r="BI48" s="71"/>
    </row>
    <row r="49" spans="1:61" ht="12.75" customHeight="1" x14ac:dyDescent="0.25">
      <c r="A49" s="429"/>
      <c r="B49" s="426"/>
      <c r="C49" s="426"/>
      <c r="D49" s="427"/>
      <c r="E49" s="418"/>
      <c r="F49" s="426"/>
      <c r="G49" s="426"/>
      <c r="H49" s="427"/>
      <c r="I49" s="418"/>
      <c r="J49" s="426"/>
      <c r="K49" s="426"/>
      <c r="L49" s="426"/>
      <c r="M49" s="428"/>
      <c r="N49" s="73"/>
      <c r="O49" s="74"/>
      <c r="P49" s="74"/>
      <c r="Q49" s="74"/>
      <c r="R49" s="74"/>
      <c r="S49" s="74"/>
      <c r="AH49" s="19"/>
      <c r="AO49" s="18"/>
      <c r="AP49" s="380"/>
      <c r="AQ49" s="381"/>
      <c r="AR49" s="381"/>
      <c r="AS49" s="381"/>
      <c r="AT49" s="381"/>
      <c r="AU49" s="381"/>
      <c r="AV49" s="381"/>
      <c r="AW49" s="381"/>
      <c r="AX49" s="381"/>
      <c r="AY49" s="381"/>
      <c r="AZ49" s="381"/>
      <c r="BA49" s="381"/>
      <c r="BB49" s="381"/>
      <c r="BC49" s="381"/>
      <c r="BD49" s="381"/>
      <c r="BE49" s="381"/>
      <c r="BF49" s="381"/>
      <c r="BG49" s="381"/>
      <c r="BH49" s="381"/>
      <c r="BI49" s="71"/>
    </row>
    <row r="50" spans="1:61" ht="12.75" customHeight="1" thickBot="1" x14ac:dyDescent="0.3">
      <c r="A50" s="429"/>
      <c r="B50" s="426"/>
      <c r="C50" s="426"/>
      <c r="D50" s="427"/>
      <c r="E50" s="418"/>
      <c r="F50" s="426"/>
      <c r="G50" s="426"/>
      <c r="H50" s="427"/>
      <c r="I50" s="418"/>
      <c r="J50" s="426"/>
      <c r="K50" s="426"/>
      <c r="L50" s="426"/>
      <c r="M50" s="428"/>
      <c r="N50" s="73"/>
      <c r="O50" s="74"/>
      <c r="P50" s="74"/>
      <c r="Q50" s="74"/>
      <c r="R50" s="74"/>
      <c r="S50" s="74"/>
      <c r="AH50" s="19"/>
      <c r="AO50" s="18"/>
      <c r="AP50" s="380"/>
      <c r="AQ50" s="381"/>
      <c r="AR50" s="381"/>
      <c r="AS50" s="381"/>
      <c r="AT50" s="381"/>
      <c r="AU50" s="381"/>
      <c r="AV50" s="381"/>
      <c r="AW50" s="381"/>
      <c r="AX50" s="381"/>
      <c r="AY50" s="381"/>
      <c r="AZ50" s="381"/>
      <c r="BA50" s="381"/>
      <c r="BB50" s="381"/>
      <c r="BC50" s="381"/>
      <c r="BD50" s="381"/>
      <c r="BE50" s="381"/>
      <c r="BF50" s="381"/>
      <c r="BG50" s="381"/>
      <c r="BH50" s="381"/>
      <c r="BI50" s="71"/>
    </row>
    <row r="51" spans="1:61" ht="12.75" customHeight="1" x14ac:dyDescent="0.25">
      <c r="A51" s="446" t="s">
        <v>125</v>
      </c>
      <c r="B51" s="414"/>
      <c r="C51" s="414"/>
      <c r="D51" s="414"/>
      <c r="E51" s="414"/>
      <c r="F51" s="414"/>
      <c r="G51" s="414"/>
      <c r="H51" s="414"/>
      <c r="I51" s="414"/>
      <c r="J51" s="414"/>
      <c r="K51" s="414"/>
      <c r="L51" s="414"/>
      <c r="M51" s="415"/>
      <c r="N51" s="70"/>
      <c r="O51" s="20"/>
      <c r="P51" s="20"/>
      <c r="Q51" s="20"/>
      <c r="R51" s="20"/>
      <c r="S51" s="20"/>
      <c r="AH51" s="19"/>
      <c r="AO51" s="18"/>
      <c r="AP51" s="380"/>
      <c r="AQ51" s="381"/>
      <c r="AR51" s="381"/>
      <c r="AS51" s="381"/>
      <c r="AT51" s="381"/>
      <c r="AU51" s="381"/>
      <c r="AV51" s="381"/>
      <c r="AW51" s="381"/>
      <c r="AX51" s="381"/>
      <c r="AY51" s="381"/>
      <c r="AZ51" s="381"/>
      <c r="BA51" s="381"/>
      <c r="BB51" s="381"/>
      <c r="BC51" s="381"/>
      <c r="BD51" s="381"/>
      <c r="BE51" s="381"/>
      <c r="BF51" s="381"/>
      <c r="BG51" s="381"/>
      <c r="BH51" s="381"/>
      <c r="BI51" s="71"/>
    </row>
    <row r="52" spans="1:61" ht="12.75" customHeight="1" x14ac:dyDescent="0.25">
      <c r="A52" s="384" t="s">
        <v>123</v>
      </c>
      <c r="B52" s="447"/>
      <c r="C52" s="447"/>
      <c r="D52" s="448"/>
      <c r="E52" s="452" t="s">
        <v>124</v>
      </c>
      <c r="F52" s="453"/>
      <c r="G52" s="453"/>
      <c r="H52" s="454"/>
      <c r="I52" s="391" t="s">
        <v>58</v>
      </c>
      <c r="J52" s="447"/>
      <c r="K52" s="447"/>
      <c r="L52" s="447"/>
      <c r="M52" s="458"/>
      <c r="N52" s="70"/>
      <c r="O52" s="20"/>
      <c r="P52" s="20"/>
      <c r="Q52" s="20"/>
      <c r="R52" s="20"/>
      <c r="S52" s="20"/>
      <c r="AH52" s="19"/>
      <c r="AO52" s="18"/>
      <c r="AP52" s="380"/>
      <c r="AQ52" s="381"/>
      <c r="AR52" s="381"/>
      <c r="AS52" s="381"/>
      <c r="AT52" s="381"/>
      <c r="AU52" s="381"/>
      <c r="AV52" s="381"/>
      <c r="AW52" s="381"/>
      <c r="AX52" s="381"/>
      <c r="AY52" s="381"/>
      <c r="AZ52" s="381"/>
      <c r="BA52" s="381"/>
      <c r="BB52" s="381"/>
      <c r="BC52" s="381"/>
      <c r="BD52" s="381"/>
      <c r="BE52" s="381"/>
      <c r="BF52" s="381"/>
      <c r="BG52" s="381"/>
      <c r="BH52" s="381"/>
      <c r="BI52" s="71"/>
    </row>
    <row r="53" spans="1:61" ht="12.75" customHeight="1" thickBot="1" x14ac:dyDescent="0.3">
      <c r="A53" s="449"/>
      <c r="B53" s="450"/>
      <c r="C53" s="450"/>
      <c r="D53" s="451"/>
      <c r="E53" s="455"/>
      <c r="F53" s="456"/>
      <c r="G53" s="456"/>
      <c r="H53" s="457"/>
      <c r="I53" s="459"/>
      <c r="J53" s="450"/>
      <c r="K53" s="450"/>
      <c r="L53" s="450"/>
      <c r="M53" s="460"/>
      <c r="N53" s="70"/>
      <c r="O53" s="20"/>
      <c r="P53" s="20"/>
      <c r="Q53" s="20"/>
      <c r="R53" s="20"/>
      <c r="S53" s="20"/>
      <c r="AH53" s="19"/>
      <c r="AO53" s="18"/>
      <c r="AP53" s="380"/>
      <c r="AQ53" s="381"/>
      <c r="AR53" s="381"/>
      <c r="AS53" s="381"/>
      <c r="AT53" s="381"/>
      <c r="AU53" s="381"/>
      <c r="AV53" s="381"/>
      <c r="AW53" s="381"/>
      <c r="AX53" s="381"/>
      <c r="AY53" s="381"/>
      <c r="AZ53" s="381"/>
      <c r="BA53" s="381"/>
      <c r="BB53" s="381"/>
      <c r="BC53" s="381"/>
      <c r="BD53" s="381"/>
      <c r="BE53" s="381"/>
      <c r="BF53" s="381"/>
      <c r="BG53" s="381"/>
      <c r="BH53" s="381"/>
      <c r="BI53" s="71"/>
    </row>
    <row r="54" spans="1:61" ht="12.75" customHeight="1" x14ac:dyDescent="0.25">
      <c r="A54" s="461"/>
      <c r="B54" s="461"/>
      <c r="C54" s="461"/>
      <c r="D54" s="461"/>
      <c r="E54" s="461"/>
      <c r="F54" s="461"/>
      <c r="G54" s="461"/>
      <c r="H54" s="461"/>
      <c r="I54" s="358"/>
      <c r="J54" s="462"/>
      <c r="K54" s="462"/>
      <c r="L54" s="462"/>
      <c r="M54" s="463"/>
      <c r="N54" s="73"/>
      <c r="O54" s="74"/>
      <c r="P54" s="74"/>
      <c r="Q54" s="74"/>
      <c r="R54" s="74"/>
      <c r="S54" s="74"/>
      <c r="AH54" s="19"/>
      <c r="AO54" s="18"/>
      <c r="AP54" s="380"/>
      <c r="AQ54" s="381"/>
      <c r="AR54" s="381"/>
      <c r="AS54" s="381"/>
      <c r="AT54" s="381"/>
      <c r="AU54" s="381"/>
      <c r="AV54" s="381"/>
      <c r="AW54" s="381"/>
      <c r="AX54" s="381"/>
      <c r="AY54" s="381"/>
      <c r="AZ54" s="381"/>
      <c r="BA54" s="381"/>
      <c r="BB54" s="381"/>
      <c r="BC54" s="381"/>
      <c r="BD54" s="381"/>
      <c r="BE54" s="381"/>
      <c r="BF54" s="381"/>
      <c r="BG54" s="381"/>
      <c r="BH54" s="381"/>
      <c r="BI54" s="71"/>
    </row>
    <row r="55" spans="1:61" ht="12.75" customHeight="1" thickBot="1" x14ac:dyDescent="0.3">
      <c r="A55" s="430"/>
      <c r="B55" s="430"/>
      <c r="C55" s="430"/>
      <c r="D55" s="430"/>
      <c r="E55" s="430"/>
      <c r="F55" s="430"/>
      <c r="G55" s="430"/>
      <c r="H55" s="430"/>
      <c r="I55" s="431"/>
      <c r="J55" s="432"/>
      <c r="K55" s="432"/>
      <c r="L55" s="432"/>
      <c r="M55" s="433"/>
      <c r="N55" s="73"/>
      <c r="O55" s="74"/>
      <c r="P55" s="74"/>
      <c r="Q55" s="74"/>
      <c r="R55" s="74"/>
      <c r="S55" s="74"/>
      <c r="AH55" s="19"/>
      <c r="AO55" s="18"/>
      <c r="AP55" s="382"/>
      <c r="AQ55" s="383"/>
      <c r="AR55" s="383"/>
      <c r="AS55" s="383"/>
      <c r="AT55" s="383"/>
      <c r="AU55" s="383"/>
      <c r="AV55" s="383"/>
      <c r="AW55" s="383"/>
      <c r="AX55" s="383"/>
      <c r="AY55" s="383"/>
      <c r="AZ55" s="383"/>
      <c r="BA55" s="383"/>
      <c r="BB55" s="383"/>
      <c r="BC55" s="383"/>
      <c r="BD55" s="383"/>
      <c r="BE55" s="383"/>
      <c r="BF55" s="383"/>
      <c r="BG55" s="383"/>
      <c r="BH55" s="383"/>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U54"/>
  <sheetViews>
    <sheetView showGridLines="0" zoomScale="125" workbookViewId="0">
      <selection activeCell="N24" sqref="N24"/>
    </sheetView>
  </sheetViews>
  <sheetFormatPr defaultRowHeight="12.75" x14ac:dyDescent="0.2"/>
  <cols>
    <col min="1" max="1" width="7" style="82" customWidth="1"/>
    <col min="2" max="2" width="6.7109375" style="82" customWidth="1"/>
    <col min="3" max="10" width="9.7109375" style="82" customWidth="1"/>
    <col min="11" max="11" width="3.140625" style="82" customWidth="1"/>
    <col min="12" max="15" width="8" style="82" customWidth="1"/>
    <col min="16" max="16384" width="9.140625" style="82"/>
  </cols>
  <sheetData>
    <row r="1" spans="1:21" ht="32.25" customHeight="1" thickBot="1" x14ac:dyDescent="0.25">
      <c r="A1" s="540" t="s">
        <v>221</v>
      </c>
      <c r="B1" s="541"/>
      <c r="C1" s="541"/>
      <c r="D1" s="541"/>
      <c r="E1" s="541"/>
      <c r="F1" s="541"/>
      <c r="G1" s="541"/>
      <c r="H1" s="541"/>
      <c r="I1" s="541"/>
      <c r="J1" s="541"/>
    </row>
    <row r="2" spans="1:21" ht="18" customHeight="1" x14ac:dyDescent="0.25">
      <c r="A2" s="469" t="s">
        <v>128</v>
      </c>
      <c r="B2" s="470"/>
      <c r="C2" s="470"/>
      <c r="D2" s="470"/>
      <c r="E2" s="470"/>
      <c r="F2" s="470"/>
      <c r="G2" s="470"/>
      <c r="H2" s="470"/>
      <c r="I2" s="470"/>
      <c r="J2" s="471"/>
      <c r="L2" s="472" t="s">
        <v>129</v>
      </c>
      <c r="M2" s="473"/>
      <c r="N2" s="473"/>
      <c r="O2" s="474"/>
    </row>
    <row r="3" spans="1:21" ht="17.100000000000001" customHeight="1" x14ac:dyDescent="0.25">
      <c r="A3" s="83" t="s">
        <v>130</v>
      </c>
      <c r="B3" s="481"/>
      <c r="C3" s="481"/>
      <c r="D3" s="481"/>
      <c r="E3" s="481"/>
      <c r="F3" s="84" t="s">
        <v>35</v>
      </c>
      <c r="G3" s="481"/>
      <c r="H3" s="481"/>
      <c r="I3" s="481"/>
      <c r="J3" s="482"/>
      <c r="L3" s="475"/>
      <c r="M3" s="476"/>
      <c r="N3" s="476"/>
      <c r="O3" s="477"/>
    </row>
    <row r="4" spans="1:21" ht="17.100000000000001" customHeight="1" x14ac:dyDescent="0.25">
      <c r="A4" s="85" t="s">
        <v>131</v>
      </c>
      <c r="B4" s="481"/>
      <c r="C4" s="481"/>
      <c r="D4" s="481"/>
      <c r="E4" s="86"/>
      <c r="F4" s="84" t="s">
        <v>132</v>
      </c>
      <c r="G4" s="132"/>
      <c r="H4" s="87"/>
      <c r="I4" s="84" t="s">
        <v>133</v>
      </c>
      <c r="J4" s="133"/>
      <c r="L4" s="475"/>
      <c r="M4" s="476"/>
      <c r="N4" s="476"/>
      <c r="O4" s="477"/>
    </row>
    <row r="5" spans="1:21" ht="17.100000000000001" customHeight="1" thickBot="1" x14ac:dyDescent="0.3">
      <c r="A5" s="88" t="s">
        <v>134</v>
      </c>
      <c r="B5" s="89"/>
      <c r="C5" s="483"/>
      <c r="D5" s="483"/>
      <c r="E5" s="483"/>
      <c r="F5" s="483"/>
      <c r="G5" s="483"/>
      <c r="H5" s="483"/>
      <c r="I5" s="90" t="s">
        <v>43</v>
      </c>
      <c r="J5" s="91"/>
      <c r="L5" s="478"/>
      <c r="M5" s="479"/>
      <c r="N5" s="479"/>
      <c r="O5" s="480"/>
    </row>
    <row r="6" spans="1:21" ht="15" customHeight="1" thickTop="1" x14ac:dyDescent="0.2">
      <c r="A6" s="484" t="s">
        <v>135</v>
      </c>
      <c r="B6" s="485"/>
      <c r="C6" s="485"/>
      <c r="D6" s="485"/>
      <c r="E6" s="485"/>
      <c r="F6" s="485"/>
      <c r="G6" s="485"/>
      <c r="H6" s="485"/>
      <c r="I6" s="485"/>
      <c r="J6" s="486"/>
    </row>
    <row r="7" spans="1:21" ht="15.95" customHeight="1" x14ac:dyDescent="0.25">
      <c r="A7" s="487" t="s">
        <v>136</v>
      </c>
      <c r="B7" s="488"/>
      <c r="C7" s="488"/>
      <c r="D7" s="488"/>
      <c r="E7" s="488"/>
      <c r="F7" s="488"/>
      <c r="G7" s="489"/>
      <c r="H7" s="92" t="s">
        <v>137</v>
      </c>
      <c r="I7" s="490" t="s">
        <v>138</v>
      </c>
      <c r="J7" s="491"/>
      <c r="L7" s="93"/>
      <c r="M7" s="94"/>
      <c r="N7" s="94"/>
      <c r="O7" s="94"/>
      <c r="P7" s="94"/>
      <c r="Q7" s="94"/>
      <c r="R7" s="94"/>
      <c r="S7" s="94"/>
      <c r="T7" s="94"/>
      <c r="U7" s="94"/>
    </row>
    <row r="8" spans="1:21" ht="15.95" customHeight="1" x14ac:dyDescent="0.25">
      <c r="A8" s="464" t="s">
        <v>139</v>
      </c>
      <c r="B8" s="465"/>
      <c r="C8" s="465"/>
      <c r="D8" s="465"/>
      <c r="E8" s="465"/>
      <c r="F8" s="465"/>
      <c r="G8" s="466"/>
      <c r="H8" s="95" t="s">
        <v>140</v>
      </c>
      <c r="I8" s="467" t="s">
        <v>141</v>
      </c>
      <c r="J8" s="468"/>
      <c r="L8" s="93"/>
      <c r="M8" s="94"/>
      <c r="N8" s="94"/>
      <c r="O8" s="94"/>
      <c r="P8" s="94"/>
      <c r="Q8" s="94"/>
      <c r="R8" s="94"/>
      <c r="S8" s="94"/>
      <c r="T8" s="94"/>
      <c r="U8" s="94"/>
    </row>
    <row r="9" spans="1:21" ht="15.95" customHeight="1" x14ac:dyDescent="0.3">
      <c r="A9" s="464" t="s">
        <v>142</v>
      </c>
      <c r="B9" s="465"/>
      <c r="C9" s="465"/>
      <c r="D9" s="465"/>
      <c r="E9" s="465"/>
      <c r="F9" s="465"/>
      <c r="G9" s="466"/>
      <c r="H9" s="95" t="s">
        <v>140</v>
      </c>
      <c r="I9" s="467" t="s">
        <v>141</v>
      </c>
      <c r="J9" s="468"/>
      <c r="L9" s="93"/>
      <c r="M9" s="94"/>
      <c r="N9" s="94"/>
      <c r="O9" s="94"/>
      <c r="P9" s="94"/>
      <c r="Q9" s="94"/>
      <c r="R9" s="94"/>
      <c r="S9" s="94"/>
      <c r="T9" s="94"/>
      <c r="U9" s="94"/>
    </row>
    <row r="10" spans="1:21" ht="15.95" customHeight="1" x14ac:dyDescent="0.3">
      <c r="A10" s="464" t="s">
        <v>143</v>
      </c>
      <c r="B10" s="465"/>
      <c r="C10" s="465"/>
      <c r="D10" s="465"/>
      <c r="E10" s="465"/>
      <c r="F10" s="465"/>
      <c r="G10" s="466"/>
      <c r="H10" s="95" t="s">
        <v>140</v>
      </c>
      <c r="I10" s="467" t="s">
        <v>141</v>
      </c>
      <c r="J10" s="468"/>
      <c r="L10" s="93"/>
      <c r="M10" s="94"/>
      <c r="N10" s="94"/>
      <c r="O10" s="94"/>
      <c r="P10" s="94"/>
      <c r="Q10" s="94"/>
      <c r="R10" s="94"/>
      <c r="S10" s="94"/>
      <c r="T10" s="94"/>
      <c r="U10" s="94"/>
    </row>
    <row r="11" spans="1:21" ht="15.95" customHeight="1" x14ac:dyDescent="0.3">
      <c r="A11" s="464" t="s">
        <v>144</v>
      </c>
      <c r="B11" s="465"/>
      <c r="C11" s="465"/>
      <c r="D11" s="465"/>
      <c r="E11" s="465"/>
      <c r="F11" s="465"/>
      <c r="G11" s="466"/>
      <c r="H11" s="95" t="s">
        <v>145</v>
      </c>
      <c r="I11" s="467" t="s">
        <v>146</v>
      </c>
      <c r="J11" s="468"/>
      <c r="L11" s="93"/>
      <c r="M11" s="94"/>
      <c r="N11" s="94"/>
      <c r="O11" s="94"/>
      <c r="P11" s="94"/>
      <c r="Q11" s="94"/>
      <c r="R11" s="94"/>
      <c r="S11" s="94"/>
      <c r="T11" s="94"/>
      <c r="U11" s="94"/>
    </row>
    <row r="12" spans="1:21" ht="15.95" customHeight="1" x14ac:dyDescent="0.25">
      <c r="A12" s="464" t="s">
        <v>147</v>
      </c>
      <c r="B12" s="465"/>
      <c r="C12" s="465"/>
      <c r="D12" s="465"/>
      <c r="E12" s="465"/>
      <c r="F12" s="465"/>
      <c r="G12" s="466"/>
      <c r="H12" s="95" t="s">
        <v>145</v>
      </c>
      <c r="I12" s="467" t="s">
        <v>146</v>
      </c>
      <c r="J12" s="468"/>
      <c r="L12" s="93"/>
      <c r="M12" s="94"/>
      <c r="N12" s="94"/>
      <c r="O12" s="94"/>
      <c r="P12" s="94"/>
      <c r="Q12" s="94"/>
      <c r="R12" s="94"/>
      <c r="S12" s="94"/>
      <c r="T12" s="94"/>
      <c r="U12" s="94"/>
    </row>
    <row r="13" spans="1:21" ht="15.95" customHeight="1" thickBot="1" x14ac:dyDescent="0.3">
      <c r="A13" s="492" t="s">
        <v>148</v>
      </c>
      <c r="B13" s="493"/>
      <c r="C13" s="493"/>
      <c r="D13" s="493"/>
      <c r="E13" s="493"/>
      <c r="F13" s="493"/>
      <c r="G13" s="494"/>
      <c r="H13" s="96" t="s">
        <v>149</v>
      </c>
      <c r="I13" s="495" t="s">
        <v>150</v>
      </c>
      <c r="J13" s="496"/>
      <c r="L13" s="93"/>
      <c r="M13" s="94"/>
      <c r="N13" s="94"/>
      <c r="O13" s="94"/>
      <c r="P13" s="94"/>
      <c r="Q13" s="94"/>
      <c r="R13" s="94"/>
      <c r="S13" s="94"/>
      <c r="T13" s="94"/>
      <c r="U13" s="94"/>
    </row>
    <row r="14" spans="1:21" ht="12.75" customHeight="1" thickTop="1" x14ac:dyDescent="0.2">
      <c r="A14" s="497" t="s">
        <v>151</v>
      </c>
      <c r="B14" s="500">
        <v>-1</v>
      </c>
      <c r="C14" s="503" t="s">
        <v>152</v>
      </c>
      <c r="D14" s="504"/>
      <c r="E14" s="504"/>
      <c r="F14" s="504"/>
      <c r="G14" s="504"/>
      <c r="H14" s="505" t="s">
        <v>153</v>
      </c>
      <c r="I14" s="505"/>
      <c r="J14" s="506"/>
    </row>
    <row r="15" spans="1:21" ht="12.75" customHeight="1" x14ac:dyDescent="0.2">
      <c r="A15" s="498"/>
      <c r="B15" s="501"/>
      <c r="C15" s="507" t="s">
        <v>154</v>
      </c>
      <c r="D15" s="508"/>
      <c r="E15" s="508"/>
      <c r="F15" s="508"/>
      <c r="G15" s="508"/>
      <c r="H15" s="508"/>
      <c r="I15" s="509" t="s">
        <v>155</v>
      </c>
      <c r="J15" s="510"/>
    </row>
    <row r="16" spans="1:21" ht="13.5" customHeight="1" thickBot="1" x14ac:dyDescent="0.25">
      <c r="A16" s="499"/>
      <c r="B16" s="502"/>
      <c r="C16" s="511" t="s">
        <v>156</v>
      </c>
      <c r="D16" s="512"/>
      <c r="E16" s="512"/>
      <c r="F16" s="512"/>
      <c r="G16" s="512"/>
      <c r="H16" s="512"/>
      <c r="I16" s="513" t="s">
        <v>157</v>
      </c>
      <c r="J16" s="514"/>
    </row>
    <row r="17" spans="1:10" ht="13.5" customHeight="1" thickTop="1" x14ac:dyDescent="0.2">
      <c r="A17" s="522" t="s">
        <v>158</v>
      </c>
      <c r="B17" s="500">
        <v>-2</v>
      </c>
      <c r="C17" s="515" t="s">
        <v>159</v>
      </c>
      <c r="D17" s="515" t="s">
        <v>160</v>
      </c>
      <c r="E17" s="519" t="s">
        <v>161</v>
      </c>
      <c r="F17" s="515" t="s">
        <v>162</v>
      </c>
      <c r="G17" s="97"/>
      <c r="H17" s="97"/>
      <c r="I17" s="97"/>
      <c r="J17" s="98"/>
    </row>
    <row r="18" spans="1:10" ht="12.75" customHeight="1" x14ac:dyDescent="0.2">
      <c r="A18" s="523"/>
      <c r="B18" s="501"/>
      <c r="C18" s="516"/>
      <c r="D18" s="516"/>
      <c r="E18" s="520"/>
      <c r="F18" s="516"/>
      <c r="G18" s="97"/>
      <c r="H18" s="97"/>
      <c r="I18" s="97"/>
      <c r="J18" s="98"/>
    </row>
    <row r="19" spans="1:10" ht="13.5" customHeight="1" thickBot="1" x14ac:dyDescent="0.25">
      <c r="A19" s="523"/>
      <c r="B19" s="501"/>
      <c r="C19" s="518"/>
      <c r="D19" s="518"/>
      <c r="E19" s="521"/>
      <c r="F19" s="517"/>
      <c r="G19" s="97"/>
      <c r="H19" s="97"/>
      <c r="I19" s="97"/>
      <c r="J19" s="98"/>
    </row>
    <row r="20" spans="1:10" ht="17.100000000000001" customHeight="1" thickTop="1" thickBot="1" x14ac:dyDescent="0.25">
      <c r="A20" s="523"/>
      <c r="B20" s="502"/>
      <c r="C20" s="134"/>
      <c r="D20" s="134"/>
      <c r="E20" s="137" t="str">
        <f>IF(D20=0,"",C20/D20)</f>
        <v/>
      </c>
      <c r="F20" s="138" t="str">
        <f>IF(D20=0,"",IF($E$20&lt;=1.5,"Extreme",IF($E$20&lt;=1.8,"Very High",IF($E$20&lt;=2,"High",IF($E$20&lt;=2.2,"Moderate",IF($E$20&lt;=3,"Low",IF($E$20&gt;3,"Very Low")))))))</f>
        <v/>
      </c>
      <c r="G20" s="97"/>
      <c r="H20" s="97"/>
      <c r="I20" s="97"/>
      <c r="J20" s="98"/>
    </row>
    <row r="21" spans="1:10" ht="14.25" customHeight="1" thickTop="1" thickBot="1" x14ac:dyDescent="0.25">
      <c r="A21" s="523"/>
      <c r="B21" s="500">
        <v>-3</v>
      </c>
      <c r="C21" s="515" t="s">
        <v>163</v>
      </c>
      <c r="D21" s="515" t="s">
        <v>164</v>
      </c>
      <c r="E21" s="519" t="s">
        <v>165</v>
      </c>
      <c r="F21" s="515" t="s">
        <v>162</v>
      </c>
      <c r="G21" s="97"/>
      <c r="H21" s="99" t="s">
        <v>166</v>
      </c>
      <c r="I21" s="136"/>
      <c r="J21" s="98"/>
    </row>
    <row r="22" spans="1:10" ht="12.75" customHeight="1" x14ac:dyDescent="0.2">
      <c r="A22" s="523"/>
      <c r="B22" s="501"/>
      <c r="C22" s="516"/>
      <c r="D22" s="516"/>
      <c r="E22" s="520"/>
      <c r="F22" s="516"/>
      <c r="G22" s="97"/>
      <c r="H22" s="525" t="s">
        <v>167</v>
      </c>
      <c r="I22" s="526"/>
      <c r="J22" s="98"/>
    </row>
    <row r="23" spans="1:10" ht="13.5" customHeight="1" thickBot="1" x14ac:dyDescent="0.25">
      <c r="A23" s="523"/>
      <c r="B23" s="501"/>
      <c r="C23" s="518"/>
      <c r="D23" s="518"/>
      <c r="E23" s="521"/>
      <c r="F23" s="517"/>
      <c r="G23" s="97"/>
      <c r="H23" s="527" t="s">
        <v>168</v>
      </c>
      <c r="I23" s="528"/>
      <c r="J23" s="98"/>
    </row>
    <row r="24" spans="1:10" ht="17.100000000000001" customHeight="1" thickTop="1" thickBot="1" x14ac:dyDescent="0.3">
      <c r="A24" s="523"/>
      <c r="B24" s="502"/>
      <c r="C24" s="135"/>
      <c r="D24" s="135"/>
      <c r="E24" s="139" t="str">
        <f>IF(D24=0,"",C24/D24)</f>
        <v/>
      </c>
      <c r="F24" s="140" t="str">
        <f>IF(D24=0,"",IF($E$24&lt;=1.5,"Extreme",IF($E$24&lt;=1.8,"Very High",IF($E$24&lt;=2,"High",IF($E$24&lt;=2.2,"Moderate",IF($E$24&lt;=3,"Low",IF($E$24&gt;3,"Very Low")))))))</f>
        <v/>
      </c>
      <c r="G24" s="97"/>
      <c r="H24" s="529"/>
      <c r="I24" s="530"/>
      <c r="J24" s="98"/>
    </row>
    <row r="25" spans="1:10" ht="13.5" customHeight="1" thickTop="1" x14ac:dyDescent="0.2">
      <c r="A25" s="523"/>
      <c r="B25" s="500">
        <v>-4</v>
      </c>
      <c r="C25" s="515" t="s">
        <v>163</v>
      </c>
      <c r="D25" s="515" t="s">
        <v>169</v>
      </c>
      <c r="E25" s="519" t="s">
        <v>170</v>
      </c>
      <c r="F25" s="515" t="s">
        <v>162</v>
      </c>
      <c r="G25" s="97"/>
      <c r="H25" s="100"/>
      <c r="I25" s="100"/>
      <c r="J25" s="98"/>
    </row>
    <row r="26" spans="1:10" ht="12.75" customHeight="1" x14ac:dyDescent="0.2">
      <c r="A26" s="523"/>
      <c r="B26" s="501"/>
      <c r="C26" s="516"/>
      <c r="D26" s="516"/>
      <c r="E26" s="520"/>
      <c r="F26" s="516"/>
      <c r="G26" s="97"/>
      <c r="H26" s="97"/>
      <c r="I26" s="97"/>
      <c r="J26" s="98"/>
    </row>
    <row r="27" spans="1:10" ht="13.5" customHeight="1" thickBot="1" x14ac:dyDescent="0.25">
      <c r="A27" s="523"/>
      <c r="B27" s="501"/>
      <c r="C27" s="518"/>
      <c r="D27" s="518"/>
      <c r="E27" s="521"/>
      <c r="F27" s="517"/>
      <c r="G27" s="97"/>
      <c r="H27" s="97"/>
      <c r="I27" s="97"/>
      <c r="J27" s="98"/>
    </row>
    <row r="28" spans="1:10" ht="17.100000000000001" customHeight="1" thickTop="1" thickBot="1" x14ac:dyDescent="0.25">
      <c r="A28" s="524"/>
      <c r="B28" s="502"/>
      <c r="C28" s="134"/>
      <c r="D28" s="134"/>
      <c r="E28" s="139" t="str">
        <f>IF(D28=0,"",C28/D28)</f>
        <v/>
      </c>
      <c r="F28" s="140" t="str">
        <f>IF(D28=0,"",IF(E28&gt;1.2,"Extreme",IF(E28&gt;=1.01,"Very High",IF(E28&gt;=0.81,"High",IF(E28&gt;=0.61,"Moderate",IF(E28&gt;=0.41,"Low",IF(E28&lt;0.4,"Very Low")))))))</f>
        <v/>
      </c>
      <c r="G28" s="97"/>
      <c r="H28" s="97"/>
      <c r="I28" s="97"/>
      <c r="J28" s="98"/>
    </row>
    <row r="29" spans="1:10" ht="13.5" customHeight="1" thickTop="1" x14ac:dyDescent="0.2">
      <c r="A29" s="522" t="s">
        <v>171</v>
      </c>
      <c r="B29" s="500">
        <v>-5</v>
      </c>
      <c r="C29" s="515" t="s">
        <v>172</v>
      </c>
      <c r="D29" s="515" t="s">
        <v>173</v>
      </c>
      <c r="E29" s="519" t="s">
        <v>174</v>
      </c>
      <c r="F29" s="515" t="s">
        <v>162</v>
      </c>
      <c r="G29" s="97"/>
      <c r="H29" s="97"/>
      <c r="I29" s="97"/>
      <c r="J29" s="98"/>
    </row>
    <row r="30" spans="1:10" ht="12.75" customHeight="1" x14ac:dyDescent="0.2">
      <c r="A30" s="523"/>
      <c r="B30" s="501"/>
      <c r="C30" s="516"/>
      <c r="D30" s="516"/>
      <c r="E30" s="520"/>
      <c r="F30" s="516"/>
      <c r="G30" s="97"/>
      <c r="H30" s="97"/>
      <c r="I30" s="97"/>
      <c r="J30" s="98"/>
    </row>
    <row r="31" spans="1:10" ht="13.5" customHeight="1" thickBot="1" x14ac:dyDescent="0.25">
      <c r="A31" s="523"/>
      <c r="B31" s="501"/>
      <c r="C31" s="518"/>
      <c r="D31" s="518"/>
      <c r="E31" s="521"/>
      <c r="F31" s="517"/>
      <c r="G31" s="97"/>
      <c r="H31" s="97"/>
      <c r="I31" s="97"/>
      <c r="J31" s="98"/>
    </row>
    <row r="32" spans="1:10" ht="17.100000000000001" customHeight="1" thickTop="1" thickBot="1" x14ac:dyDescent="0.25">
      <c r="A32" s="523"/>
      <c r="B32" s="502"/>
      <c r="C32" s="134"/>
      <c r="D32" s="134"/>
      <c r="E32" s="137" t="str">
        <f>IF(D32=0,"",C32/D32)</f>
        <v/>
      </c>
      <c r="F32" s="140" t="str">
        <f>IF(D32=0,"",IF(E32&gt;3,"Extreme",IF(E32&gt;=2.51,"Very High",IF(E32&gt;=1.81,"High",IF(E32&gt;=1.51,"Moderate",IF(E32&gt;=1,"Low",IF(E32&lt;1,"Very Low")))))))</f>
        <v/>
      </c>
      <c r="G32" s="97"/>
      <c r="H32" s="97"/>
      <c r="I32" s="97"/>
      <c r="J32" s="98"/>
    </row>
    <row r="33" spans="1:10" ht="3.95" customHeight="1" thickTop="1" x14ac:dyDescent="0.2">
      <c r="A33" s="523"/>
      <c r="B33" s="500">
        <v>-6</v>
      </c>
      <c r="C33" s="515" t="s">
        <v>172</v>
      </c>
      <c r="D33" s="515" t="s">
        <v>175</v>
      </c>
      <c r="E33" s="515" t="s">
        <v>176</v>
      </c>
      <c r="F33" s="515" t="s">
        <v>173</v>
      </c>
      <c r="G33" s="531" t="s">
        <v>164</v>
      </c>
      <c r="H33" s="531" t="s">
        <v>177</v>
      </c>
      <c r="I33" s="531" t="s">
        <v>178</v>
      </c>
      <c r="J33" s="531" t="s">
        <v>179</v>
      </c>
    </row>
    <row r="34" spans="1:10" ht="15.95" customHeight="1" x14ac:dyDescent="0.2">
      <c r="A34" s="523"/>
      <c r="B34" s="501"/>
      <c r="C34" s="516"/>
      <c r="D34" s="516"/>
      <c r="E34" s="516"/>
      <c r="F34" s="516"/>
      <c r="G34" s="516"/>
      <c r="H34" s="516"/>
      <c r="I34" s="516"/>
      <c r="J34" s="516"/>
    </row>
    <row r="35" spans="1:10" ht="15.95" customHeight="1" x14ac:dyDescent="0.2">
      <c r="A35" s="523"/>
      <c r="B35" s="501"/>
      <c r="C35" s="516"/>
      <c r="D35" s="516"/>
      <c r="E35" s="516"/>
      <c r="F35" s="516"/>
      <c r="G35" s="516"/>
      <c r="H35" s="516"/>
      <c r="I35" s="516"/>
      <c r="J35" s="516"/>
    </row>
    <row r="36" spans="1:10" ht="15.95" customHeight="1" thickBot="1" x14ac:dyDescent="0.25">
      <c r="A36" s="523"/>
      <c r="B36" s="501"/>
      <c r="C36" s="518"/>
      <c r="D36" s="518"/>
      <c r="E36" s="518"/>
      <c r="F36" s="518"/>
      <c r="G36" s="518"/>
      <c r="H36" s="518"/>
      <c r="I36" s="518"/>
      <c r="J36" s="517"/>
    </row>
    <row r="37" spans="1:10" ht="17.100000000000001" customHeight="1" thickTop="1" thickBot="1" x14ac:dyDescent="0.25">
      <c r="A37" s="524"/>
      <c r="B37" s="502"/>
      <c r="C37" s="134"/>
      <c r="D37" s="134"/>
      <c r="E37" s="134"/>
      <c r="F37" s="134"/>
      <c r="G37" s="134"/>
      <c r="H37" s="134"/>
      <c r="I37" s="137" t="str">
        <f>IF(H37=0,"",E37/H37)</f>
        <v/>
      </c>
      <c r="J37" s="140" t="str">
        <f>IF(H37=0,"",IF(I37&gt;1.6,"Extreme",IF(I37&gt;=1.2,"Very High",IF(I37&gt;=1.15,"High",IF(I37&gt;=1.06,"Moderate",IF(I37&gt;=0.8,"Low",IF(I37&lt;0.8,"Very Low")))))))</f>
        <v/>
      </c>
    </row>
    <row r="38" spans="1:10" ht="13.5" customHeight="1" thickTop="1" x14ac:dyDescent="0.2">
      <c r="A38" s="522" t="s">
        <v>180</v>
      </c>
      <c r="B38" s="500">
        <v>-7</v>
      </c>
      <c r="C38" s="532" t="s">
        <v>181</v>
      </c>
      <c r="D38" s="533"/>
      <c r="E38" s="515" t="s">
        <v>162</v>
      </c>
      <c r="F38" s="101"/>
      <c r="G38" s="97"/>
      <c r="H38" s="97"/>
      <c r="I38" s="97"/>
      <c r="J38" s="98"/>
    </row>
    <row r="39" spans="1:10" ht="12.75" customHeight="1" x14ac:dyDescent="0.2">
      <c r="A39" s="523"/>
      <c r="B39" s="501"/>
      <c r="C39" s="534"/>
      <c r="D39" s="535"/>
      <c r="E39" s="516"/>
      <c r="F39" s="101"/>
      <c r="G39" s="97"/>
      <c r="H39" s="97"/>
      <c r="I39" s="97"/>
      <c r="J39" s="98"/>
    </row>
    <row r="40" spans="1:10" ht="13.5" customHeight="1" thickBot="1" x14ac:dyDescent="0.25">
      <c r="A40" s="523"/>
      <c r="B40" s="501"/>
      <c r="C40" s="536"/>
      <c r="D40" s="537"/>
      <c r="E40" s="517"/>
      <c r="F40" s="101"/>
      <c r="G40" s="97"/>
      <c r="H40" s="97"/>
      <c r="I40" s="97"/>
      <c r="J40" s="98"/>
    </row>
    <row r="41" spans="1:10" ht="17.100000000000001" customHeight="1" thickTop="1" thickBot="1" x14ac:dyDescent="0.25">
      <c r="A41" s="524"/>
      <c r="B41" s="502"/>
      <c r="C41" s="538"/>
      <c r="D41" s="539"/>
      <c r="E41" s="140" t="str">
        <f>IF(C41=0,"",IF(C41&gt;2.4,"Extreme",IF(C41&gt;=2.01,"Very High",IF(C41&gt;=1.61,"High",IF(C41&gt;=1.01,"Moderate",IF(C41&gt;=0.5,"Low",IF(C41&lt;0.5,"Very Low")))))))</f>
        <v/>
      </c>
      <c r="F41" s="102"/>
      <c r="G41" s="97"/>
      <c r="H41" s="97"/>
      <c r="I41" s="97"/>
      <c r="J41" s="98"/>
    </row>
    <row r="42" spans="1:10" ht="6.75" customHeight="1" thickTop="1" thickBot="1" x14ac:dyDescent="0.25">
      <c r="A42" s="103"/>
      <c r="B42" s="104"/>
      <c r="C42" s="105"/>
      <c r="D42" s="105"/>
      <c r="E42" s="105"/>
      <c r="F42" s="106"/>
      <c r="G42" s="97"/>
      <c r="H42" s="97"/>
      <c r="I42" s="97"/>
      <c r="J42" s="98"/>
    </row>
    <row r="43" spans="1:10" ht="15.75" thickTop="1" x14ac:dyDescent="0.25">
      <c r="A43" s="553" t="s">
        <v>182</v>
      </c>
      <c r="B43" s="554"/>
      <c r="C43" s="554"/>
      <c r="D43" s="554"/>
      <c r="E43" s="554"/>
      <c r="F43" s="554"/>
      <c r="G43" s="554"/>
      <c r="H43" s="554"/>
      <c r="I43" s="554"/>
      <c r="J43" s="555"/>
    </row>
    <row r="44" spans="1:10" ht="12.75" customHeight="1" x14ac:dyDescent="0.2">
      <c r="A44" s="556" t="s">
        <v>183</v>
      </c>
      <c r="B44" s="557"/>
      <c r="C44" s="558"/>
      <c r="D44" s="562" t="s">
        <v>184</v>
      </c>
      <c r="E44" s="563"/>
      <c r="F44" s="563"/>
      <c r="G44" s="563"/>
      <c r="H44" s="563"/>
      <c r="I44" s="563"/>
      <c r="J44" s="564"/>
    </row>
    <row r="45" spans="1:10" x14ac:dyDescent="0.2">
      <c r="A45" s="559"/>
      <c r="B45" s="560"/>
      <c r="C45" s="561"/>
      <c r="D45" s="107">
        <v>-1</v>
      </c>
      <c r="E45" s="108">
        <v>-2</v>
      </c>
      <c r="F45" s="108">
        <v>-3</v>
      </c>
      <c r="G45" s="108">
        <v>-4</v>
      </c>
      <c r="H45" s="108">
        <v>-5</v>
      </c>
      <c r="I45" s="108">
        <v>-6</v>
      </c>
      <c r="J45" s="108">
        <v>-7</v>
      </c>
    </row>
    <row r="46" spans="1:10" ht="15" customHeight="1" x14ac:dyDescent="0.2">
      <c r="A46" s="565" t="s">
        <v>37</v>
      </c>
      <c r="B46" s="566"/>
      <c r="C46" s="567"/>
      <c r="D46" s="109" t="s">
        <v>185</v>
      </c>
      <c r="E46" s="110" t="s">
        <v>186</v>
      </c>
      <c r="F46" s="110" t="s">
        <v>187</v>
      </c>
      <c r="G46" s="110" t="s">
        <v>188</v>
      </c>
      <c r="H46" s="110" t="s">
        <v>189</v>
      </c>
      <c r="I46" s="110" t="s">
        <v>190</v>
      </c>
      <c r="J46" s="111" t="s">
        <v>191</v>
      </c>
    </row>
    <row r="47" spans="1:10" ht="15" customHeight="1" x14ac:dyDescent="0.2">
      <c r="A47" s="542" t="s">
        <v>38</v>
      </c>
      <c r="B47" s="543"/>
      <c r="C47" s="544"/>
      <c r="D47" s="112" t="s">
        <v>185</v>
      </c>
      <c r="E47" s="113" t="s">
        <v>192</v>
      </c>
      <c r="F47" s="113" t="s">
        <v>193</v>
      </c>
      <c r="G47" s="113" t="s">
        <v>194</v>
      </c>
      <c r="H47" s="113" t="s">
        <v>195</v>
      </c>
      <c r="I47" s="113" t="s">
        <v>196</v>
      </c>
      <c r="J47" s="114" t="s">
        <v>197</v>
      </c>
    </row>
    <row r="48" spans="1:10" ht="15" customHeight="1" x14ac:dyDescent="0.2">
      <c r="A48" s="542" t="s">
        <v>39</v>
      </c>
      <c r="B48" s="543"/>
      <c r="C48" s="544"/>
      <c r="D48" s="112" t="s">
        <v>185</v>
      </c>
      <c r="E48" s="113" t="s">
        <v>198</v>
      </c>
      <c r="F48" s="113" t="s">
        <v>194</v>
      </c>
      <c r="G48" s="113" t="s">
        <v>199</v>
      </c>
      <c r="H48" s="113" t="s">
        <v>200</v>
      </c>
      <c r="I48" s="113" t="s">
        <v>201</v>
      </c>
      <c r="J48" s="114" t="s">
        <v>202</v>
      </c>
    </row>
    <row r="49" spans="1:10" ht="15" customHeight="1" x14ac:dyDescent="0.2">
      <c r="A49" s="542" t="s">
        <v>40</v>
      </c>
      <c r="B49" s="543"/>
      <c r="C49" s="544"/>
      <c r="D49" s="115" t="s">
        <v>203</v>
      </c>
      <c r="E49" s="113" t="s">
        <v>204</v>
      </c>
      <c r="F49" s="113" t="s">
        <v>199</v>
      </c>
      <c r="G49" s="113" t="s">
        <v>205</v>
      </c>
      <c r="H49" s="113" t="s">
        <v>206</v>
      </c>
      <c r="I49" s="113" t="s">
        <v>207</v>
      </c>
      <c r="J49" s="114" t="s">
        <v>208</v>
      </c>
    </row>
    <row r="50" spans="1:10" ht="15" customHeight="1" x14ac:dyDescent="0.2">
      <c r="A50" s="542" t="s">
        <v>41</v>
      </c>
      <c r="B50" s="543"/>
      <c r="C50" s="544"/>
      <c r="D50" s="116">
        <v>-1</v>
      </c>
      <c r="E50" s="113" t="s">
        <v>209</v>
      </c>
      <c r="F50" s="113" t="s">
        <v>205</v>
      </c>
      <c r="G50" s="113" t="s">
        <v>210</v>
      </c>
      <c r="H50" s="113" t="s">
        <v>211</v>
      </c>
      <c r="I50" s="113" t="s">
        <v>212</v>
      </c>
      <c r="J50" s="114" t="s">
        <v>213</v>
      </c>
    </row>
    <row r="51" spans="1:10" ht="15" customHeight="1" x14ac:dyDescent="0.2">
      <c r="A51" s="545" t="s">
        <v>42</v>
      </c>
      <c r="B51" s="546"/>
      <c r="C51" s="547"/>
      <c r="D51" s="117" t="s">
        <v>214</v>
      </c>
      <c r="E51" s="118" t="s">
        <v>215</v>
      </c>
      <c r="F51" s="118" t="s">
        <v>216</v>
      </c>
      <c r="G51" s="118" t="s">
        <v>217</v>
      </c>
      <c r="H51" s="118" t="s">
        <v>186</v>
      </c>
      <c r="I51" s="118" t="s">
        <v>218</v>
      </c>
      <c r="J51" s="119" t="s">
        <v>219</v>
      </c>
    </row>
    <row r="52" spans="1:10" ht="24.75" customHeight="1" thickBot="1" x14ac:dyDescent="0.25">
      <c r="A52" s="120"/>
      <c r="B52" s="120"/>
      <c r="C52" s="120"/>
      <c r="D52" s="548" t="s">
        <v>220</v>
      </c>
      <c r="E52" s="549"/>
      <c r="F52" s="549"/>
      <c r="G52" s="549"/>
      <c r="H52" s="550"/>
      <c r="I52" s="551" t="str">
        <f>IF(ISNUMBER(C20),F20,IF(ISNUMBER(C24),F24,IF(ISNUMBER(I21),H24,IF(ISNUMBER(C28),F28,IF(ISNUMBER(C32),F32,IF(ISNUMBER(C37),J37,IF(ISNUMBER(C41),E41," ")))))))</f>
        <v xml:space="preserve"> </v>
      </c>
      <c r="J52" s="552"/>
    </row>
    <row r="53" spans="1:10" x14ac:dyDescent="0.2">
      <c r="A53" s="121"/>
      <c r="B53" s="121"/>
      <c r="C53" s="121"/>
      <c r="D53" s="121"/>
      <c r="E53" s="121"/>
      <c r="F53" s="121"/>
      <c r="G53" s="121"/>
      <c r="H53" s="121"/>
      <c r="I53" s="121"/>
      <c r="J53" s="121"/>
    </row>
    <row r="54" spans="1:10" x14ac:dyDescent="0.2">
      <c r="A54" s="121"/>
      <c r="B54" s="121"/>
      <c r="C54" s="121"/>
      <c r="D54" s="121"/>
      <c r="E54" s="121"/>
      <c r="F54" s="121"/>
      <c r="G54" s="121"/>
      <c r="H54" s="121"/>
      <c r="I54" s="121"/>
      <c r="J54" s="121"/>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41"/>
  <sheetViews>
    <sheetView topLeftCell="A10" zoomScaleNormal="100" workbookViewId="0">
      <selection activeCell="E19" sqref="E19"/>
    </sheetView>
  </sheetViews>
  <sheetFormatPr defaultRowHeight="15" x14ac:dyDescent="0.25"/>
  <cols>
    <col min="1" max="1" width="14" customWidth="1"/>
    <col min="2" max="2" width="19.140625" customWidth="1"/>
  </cols>
  <sheetData>
    <row r="2" spans="1:3" ht="15.75" thickBot="1" x14ac:dyDescent="0.3"/>
    <row r="3" spans="1:3" ht="15.75" x14ac:dyDescent="0.25">
      <c r="A3" s="2" t="s">
        <v>3</v>
      </c>
      <c r="B3" s="3" t="s">
        <v>4</v>
      </c>
      <c r="C3" s="4" t="s">
        <v>5</v>
      </c>
    </row>
    <row r="4" spans="1:3" ht="15.75" x14ac:dyDescent="0.25">
      <c r="A4" s="5" t="s">
        <v>2</v>
      </c>
      <c r="B4" s="6" t="s">
        <v>10</v>
      </c>
      <c r="C4" s="148">
        <v>1.7000000000000001E-2</v>
      </c>
    </row>
    <row r="5" spans="1:3" ht="15.75" x14ac:dyDescent="0.25">
      <c r="A5" s="5" t="s">
        <v>2</v>
      </c>
      <c r="B5" s="6" t="s">
        <v>2</v>
      </c>
      <c r="C5" s="7">
        <v>0.02</v>
      </c>
    </row>
    <row r="6" spans="1:3" ht="15.75" x14ac:dyDescent="0.25">
      <c r="A6" s="5" t="s">
        <v>2</v>
      </c>
      <c r="B6" s="6" t="s">
        <v>6</v>
      </c>
      <c r="C6" s="7">
        <v>0.09</v>
      </c>
    </row>
    <row r="7" spans="1:3" ht="15.75" x14ac:dyDescent="0.25">
      <c r="A7" s="5" t="s">
        <v>2</v>
      </c>
      <c r="B7" s="6" t="s">
        <v>7</v>
      </c>
      <c r="C7" s="8">
        <v>0.16</v>
      </c>
    </row>
    <row r="8" spans="1:3" ht="15.75" x14ac:dyDescent="0.25">
      <c r="A8" s="5" t="s">
        <v>2</v>
      </c>
      <c r="B8" s="6" t="s">
        <v>9</v>
      </c>
      <c r="C8" s="8">
        <v>0.32500000000000001</v>
      </c>
    </row>
    <row r="9" spans="1:3" ht="15.75" x14ac:dyDescent="0.25">
      <c r="A9" s="5" t="s">
        <v>2</v>
      </c>
      <c r="B9" s="6" t="s">
        <v>8</v>
      </c>
      <c r="C9" s="148">
        <v>0.6</v>
      </c>
    </row>
    <row r="10" spans="1:3" ht="15.75" x14ac:dyDescent="0.25">
      <c r="A10" s="5" t="s">
        <v>6</v>
      </c>
      <c r="B10" s="6" t="s">
        <v>10</v>
      </c>
      <c r="C10" s="148">
        <v>0.09</v>
      </c>
    </row>
    <row r="11" spans="1:3" ht="15.75" x14ac:dyDescent="0.25">
      <c r="A11" s="5" t="s">
        <v>6</v>
      </c>
      <c r="B11" s="6" t="s">
        <v>2</v>
      </c>
      <c r="C11" s="7">
        <v>0.125</v>
      </c>
    </row>
    <row r="12" spans="1:3" ht="15.75" x14ac:dyDescent="0.25">
      <c r="A12" s="5" t="s">
        <v>6</v>
      </c>
      <c r="B12" s="6" t="s">
        <v>6</v>
      </c>
      <c r="C12" s="7">
        <v>0.3</v>
      </c>
    </row>
    <row r="13" spans="1:3" ht="15.75" x14ac:dyDescent="0.25">
      <c r="A13" s="5" t="s">
        <v>6</v>
      </c>
      <c r="B13" s="6" t="s">
        <v>7</v>
      </c>
      <c r="C13" s="7">
        <v>0.8</v>
      </c>
    </row>
    <row r="14" spans="1:3" ht="15.75" x14ac:dyDescent="0.25">
      <c r="A14" s="5" t="s">
        <v>6</v>
      </c>
      <c r="B14" s="6" t="s">
        <v>9</v>
      </c>
      <c r="C14" s="8">
        <v>0.7</v>
      </c>
    </row>
    <row r="15" spans="1:3" ht="15.75" x14ac:dyDescent="0.25">
      <c r="A15" s="5" t="s">
        <v>6</v>
      </c>
      <c r="B15" s="6" t="s">
        <v>8</v>
      </c>
      <c r="C15" s="8">
        <v>1.2</v>
      </c>
    </row>
    <row r="16" spans="1:3" ht="15.75" x14ac:dyDescent="0.25">
      <c r="A16" s="5" t="s">
        <v>7</v>
      </c>
      <c r="B16" s="6" t="s">
        <v>10</v>
      </c>
      <c r="C16" s="7">
        <v>0.25</v>
      </c>
    </row>
    <row r="17" spans="1:3" ht="15.75" x14ac:dyDescent="0.25">
      <c r="A17" s="5" t="s">
        <v>7</v>
      </c>
      <c r="B17" s="6" t="s">
        <v>2</v>
      </c>
      <c r="C17" s="7">
        <v>0.4</v>
      </c>
    </row>
    <row r="18" spans="1:3" ht="15.75" x14ac:dyDescent="0.25">
      <c r="A18" s="5" t="s">
        <v>7</v>
      </c>
      <c r="B18" s="6" t="s">
        <v>6</v>
      </c>
      <c r="C18" s="7">
        <v>0.64</v>
      </c>
    </row>
    <row r="19" spans="1:3" ht="15.75" x14ac:dyDescent="0.25">
      <c r="A19" s="5" t="s">
        <v>7</v>
      </c>
      <c r="B19" s="6" t="s">
        <v>7</v>
      </c>
      <c r="C19" s="7">
        <v>1</v>
      </c>
    </row>
    <row r="20" spans="1:3" ht="15.75" x14ac:dyDescent="0.25">
      <c r="A20" s="5" t="s">
        <v>7</v>
      </c>
      <c r="B20" s="6" t="s">
        <v>9</v>
      </c>
      <c r="C20" s="7">
        <v>1.75</v>
      </c>
    </row>
    <row r="21" spans="1:3" ht="15.75" x14ac:dyDescent="0.25">
      <c r="A21" s="5" t="s">
        <v>7</v>
      </c>
      <c r="B21" s="6" t="s">
        <v>8</v>
      </c>
      <c r="C21" s="7">
        <v>2.5</v>
      </c>
    </row>
    <row r="22" spans="1:3" ht="15.75" x14ac:dyDescent="0.25">
      <c r="A22" s="5" t="s">
        <v>9</v>
      </c>
      <c r="B22" s="6" t="s">
        <v>10</v>
      </c>
      <c r="C22" s="7">
        <v>0.25</v>
      </c>
    </row>
    <row r="23" spans="1:3" ht="15.75" x14ac:dyDescent="0.25">
      <c r="A23" s="5" t="s">
        <v>9</v>
      </c>
      <c r="B23" s="6" t="s">
        <v>2</v>
      </c>
      <c r="C23" s="7">
        <v>0.4</v>
      </c>
    </row>
    <row r="24" spans="1:3" ht="15.75" x14ac:dyDescent="0.25">
      <c r="A24" s="5" t="s">
        <v>9</v>
      </c>
      <c r="B24" s="6" t="s">
        <v>6</v>
      </c>
      <c r="C24" s="7">
        <v>0.64</v>
      </c>
    </row>
    <row r="25" spans="1:3" ht="15.75" x14ac:dyDescent="0.25">
      <c r="A25" s="5" t="s">
        <v>9</v>
      </c>
      <c r="B25" s="6" t="s">
        <v>7</v>
      </c>
      <c r="C25" s="7">
        <v>1</v>
      </c>
    </row>
    <row r="26" spans="1:3" ht="15.75" x14ac:dyDescent="0.25">
      <c r="A26" s="5" t="s">
        <v>9</v>
      </c>
      <c r="B26" s="6" t="s">
        <v>9</v>
      </c>
      <c r="C26" s="7">
        <v>1.75</v>
      </c>
    </row>
    <row r="27" spans="1:3" ht="15.75" x14ac:dyDescent="0.25">
      <c r="A27" s="5" t="s">
        <v>9</v>
      </c>
      <c r="B27" s="6" t="s">
        <v>8</v>
      </c>
      <c r="C27" s="7">
        <v>2.5</v>
      </c>
    </row>
    <row r="28" spans="1:3" ht="15.75" x14ac:dyDescent="0.25">
      <c r="A28" s="5" t="s">
        <v>8</v>
      </c>
      <c r="B28" s="6" t="s">
        <v>10</v>
      </c>
      <c r="C28" s="148">
        <v>0.15</v>
      </c>
    </row>
    <row r="29" spans="1:3" ht="15.75" x14ac:dyDescent="0.25">
      <c r="A29" s="5" t="s">
        <v>8</v>
      </c>
      <c r="B29" s="6" t="s">
        <v>2</v>
      </c>
      <c r="C29" s="7">
        <v>1.3</v>
      </c>
    </row>
    <row r="30" spans="1:3" ht="15.75" x14ac:dyDescent="0.25">
      <c r="A30" s="5" t="s">
        <v>8</v>
      </c>
      <c r="B30" s="6" t="s">
        <v>6</v>
      </c>
      <c r="C30" s="7">
        <v>1.75</v>
      </c>
    </row>
    <row r="31" spans="1:3" ht="15.75" x14ac:dyDescent="0.25">
      <c r="A31" s="5" t="s">
        <v>8</v>
      </c>
      <c r="B31" s="6" t="s">
        <v>7</v>
      </c>
      <c r="C31" s="7">
        <v>2.5</v>
      </c>
    </row>
    <row r="32" spans="1:3" ht="15.75" x14ac:dyDescent="0.25">
      <c r="A32" s="5" t="s">
        <v>8</v>
      </c>
      <c r="B32" s="6" t="s">
        <v>9</v>
      </c>
      <c r="C32" s="7">
        <v>3.5</v>
      </c>
    </row>
    <row r="33" spans="1:3" ht="16.5" thickBot="1" x14ac:dyDescent="0.3">
      <c r="A33" s="9" t="s">
        <v>8</v>
      </c>
      <c r="B33" s="10" t="s">
        <v>8</v>
      </c>
      <c r="C33" s="11">
        <v>4.5</v>
      </c>
    </row>
    <row r="34" spans="1:3" ht="15.75" x14ac:dyDescent="0.25">
      <c r="A34" s="12"/>
      <c r="B34" s="12"/>
      <c r="C34" s="13"/>
    </row>
    <row r="35" spans="1:3" ht="16.5" thickBot="1" x14ac:dyDescent="0.3">
      <c r="A35" s="1"/>
      <c r="B35" s="1"/>
      <c r="C35" s="1"/>
    </row>
    <row r="36" spans="1:3" ht="15.75" customHeight="1" thickTop="1" x14ac:dyDescent="0.25">
      <c r="A36" s="568" t="s">
        <v>223</v>
      </c>
      <c r="B36" s="569"/>
      <c r="C36" s="570"/>
    </row>
    <row r="37" spans="1:3" ht="15" customHeight="1" x14ac:dyDescent="0.25">
      <c r="A37" s="571"/>
      <c r="B37" s="572"/>
      <c r="C37" s="573"/>
    </row>
    <row r="38" spans="1:3" ht="15" customHeight="1" x14ac:dyDescent="0.25">
      <c r="A38" s="571"/>
      <c r="B38" s="572"/>
      <c r="C38" s="573"/>
    </row>
    <row r="39" spans="1:3" ht="15.75" customHeight="1" x14ac:dyDescent="0.25">
      <c r="A39" s="571"/>
      <c r="B39" s="572"/>
      <c r="C39" s="573"/>
    </row>
    <row r="40" spans="1:3" ht="46.5" customHeight="1" thickBot="1" x14ac:dyDescent="0.3">
      <c r="A40" s="574"/>
      <c r="B40" s="575"/>
      <c r="C40" s="576"/>
    </row>
    <row r="41" spans="1:3" ht="15.75" customHeight="1" thickTop="1" x14ac:dyDescent="0.25"/>
  </sheetData>
  <mergeCells count="1">
    <mergeCell ref="A36:C4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55"/>
  <sheetViews>
    <sheetView workbookViewId="0">
      <selection sqref="A1:BH1"/>
    </sheetView>
  </sheetViews>
  <sheetFormatPr defaultColWidth="2.7109375" defaultRowHeight="12.75" customHeight="1" x14ac:dyDescent="0.25"/>
  <cols>
    <col min="1" max="5" width="2.7109375" style="18" customWidth="1"/>
    <col min="6" max="11" width="2.7109375" style="19" customWidth="1"/>
    <col min="12" max="28" width="2.7109375" style="18" customWidth="1"/>
    <col min="29" max="30" width="2.7109375" style="19" customWidth="1"/>
    <col min="31" max="33" width="2.7109375" style="18" customWidth="1"/>
    <col min="34" max="34" width="2.85546875" style="18" customWidth="1"/>
    <col min="35" max="40" width="2.7109375" style="18" customWidth="1"/>
    <col min="41" max="41" width="3.140625" style="19" customWidth="1"/>
    <col min="42" max="42" width="3.28515625" style="19" customWidth="1"/>
    <col min="43" max="44" width="2.7109375" style="19" customWidth="1"/>
    <col min="45" max="61" width="2.7109375" style="18" customWidth="1"/>
    <col min="62" max="62" width="2.7109375" style="20" customWidth="1"/>
    <col min="63" max="256" width="2.7109375" style="18"/>
    <col min="257" max="289" width="2.7109375" style="18" customWidth="1"/>
    <col min="290" max="290" width="2.85546875" style="18" customWidth="1"/>
    <col min="291" max="296" width="2.7109375" style="18" customWidth="1"/>
    <col min="297" max="297" width="3.140625" style="18" customWidth="1"/>
    <col min="298" max="298" width="3.28515625" style="18" customWidth="1"/>
    <col min="299" max="318" width="2.7109375" style="18" customWidth="1"/>
    <col min="319" max="512" width="2.7109375" style="18"/>
    <col min="513" max="545" width="2.7109375" style="18" customWidth="1"/>
    <col min="546" max="546" width="2.85546875" style="18" customWidth="1"/>
    <col min="547" max="552" width="2.7109375" style="18" customWidth="1"/>
    <col min="553" max="553" width="3.140625" style="18" customWidth="1"/>
    <col min="554" max="554" width="3.28515625" style="18" customWidth="1"/>
    <col min="555" max="574" width="2.7109375" style="18" customWidth="1"/>
    <col min="575" max="768" width="2.7109375" style="18"/>
    <col min="769" max="801" width="2.7109375" style="18" customWidth="1"/>
    <col min="802" max="802" width="2.85546875" style="18" customWidth="1"/>
    <col min="803" max="808" width="2.7109375" style="18" customWidth="1"/>
    <col min="809" max="809" width="3.140625" style="18" customWidth="1"/>
    <col min="810" max="810" width="3.28515625" style="18" customWidth="1"/>
    <col min="811" max="830" width="2.7109375" style="18" customWidth="1"/>
    <col min="831" max="1024" width="2.7109375" style="18"/>
    <col min="1025" max="1057" width="2.7109375" style="18" customWidth="1"/>
    <col min="1058" max="1058" width="2.85546875" style="18" customWidth="1"/>
    <col min="1059" max="1064" width="2.7109375" style="18" customWidth="1"/>
    <col min="1065" max="1065" width="3.140625" style="18" customWidth="1"/>
    <col min="1066" max="1066" width="3.28515625" style="18" customWidth="1"/>
    <col min="1067" max="1086" width="2.7109375" style="18" customWidth="1"/>
    <col min="1087" max="1280" width="2.7109375" style="18"/>
    <col min="1281" max="1313" width="2.7109375" style="18" customWidth="1"/>
    <col min="1314" max="1314" width="2.85546875" style="18" customWidth="1"/>
    <col min="1315" max="1320" width="2.7109375" style="18" customWidth="1"/>
    <col min="1321" max="1321" width="3.140625" style="18" customWidth="1"/>
    <col min="1322" max="1322" width="3.28515625" style="18" customWidth="1"/>
    <col min="1323" max="1342" width="2.7109375" style="18" customWidth="1"/>
    <col min="1343" max="1536" width="2.7109375" style="18"/>
    <col min="1537" max="1569" width="2.7109375" style="18" customWidth="1"/>
    <col min="1570" max="1570" width="2.85546875" style="18" customWidth="1"/>
    <col min="1571" max="1576" width="2.7109375" style="18" customWidth="1"/>
    <col min="1577" max="1577" width="3.140625" style="18" customWidth="1"/>
    <col min="1578" max="1578" width="3.28515625" style="18" customWidth="1"/>
    <col min="1579" max="1598" width="2.7109375" style="18" customWidth="1"/>
    <col min="1599" max="1792" width="2.7109375" style="18"/>
    <col min="1793" max="1825" width="2.7109375" style="18" customWidth="1"/>
    <col min="1826" max="1826" width="2.85546875" style="18" customWidth="1"/>
    <col min="1827" max="1832" width="2.7109375" style="18" customWidth="1"/>
    <col min="1833" max="1833" width="3.140625" style="18" customWidth="1"/>
    <col min="1834" max="1834" width="3.28515625" style="18" customWidth="1"/>
    <col min="1835" max="1854" width="2.7109375" style="18" customWidth="1"/>
    <col min="1855" max="2048" width="2.7109375" style="18"/>
    <col min="2049" max="2081" width="2.7109375" style="18" customWidth="1"/>
    <col min="2082" max="2082" width="2.85546875" style="18" customWidth="1"/>
    <col min="2083" max="2088" width="2.7109375" style="18" customWidth="1"/>
    <col min="2089" max="2089" width="3.140625" style="18" customWidth="1"/>
    <col min="2090" max="2090" width="3.28515625" style="18" customWidth="1"/>
    <col min="2091" max="2110" width="2.7109375" style="18" customWidth="1"/>
    <col min="2111" max="2304" width="2.7109375" style="18"/>
    <col min="2305" max="2337" width="2.7109375" style="18" customWidth="1"/>
    <col min="2338" max="2338" width="2.85546875" style="18" customWidth="1"/>
    <col min="2339" max="2344" width="2.7109375" style="18" customWidth="1"/>
    <col min="2345" max="2345" width="3.140625" style="18" customWidth="1"/>
    <col min="2346" max="2346" width="3.28515625" style="18" customWidth="1"/>
    <col min="2347" max="2366" width="2.7109375" style="18" customWidth="1"/>
    <col min="2367" max="2560" width="2.7109375" style="18"/>
    <col min="2561" max="2593" width="2.7109375" style="18" customWidth="1"/>
    <col min="2594" max="2594" width="2.85546875" style="18" customWidth="1"/>
    <col min="2595" max="2600" width="2.7109375" style="18" customWidth="1"/>
    <col min="2601" max="2601" width="3.140625" style="18" customWidth="1"/>
    <col min="2602" max="2602" width="3.28515625" style="18" customWidth="1"/>
    <col min="2603" max="2622" width="2.7109375" style="18" customWidth="1"/>
    <col min="2623" max="2816" width="2.7109375" style="18"/>
    <col min="2817" max="2849" width="2.7109375" style="18" customWidth="1"/>
    <col min="2850" max="2850" width="2.85546875" style="18" customWidth="1"/>
    <col min="2851" max="2856" width="2.7109375" style="18" customWidth="1"/>
    <col min="2857" max="2857" width="3.140625" style="18" customWidth="1"/>
    <col min="2858" max="2858" width="3.28515625" style="18" customWidth="1"/>
    <col min="2859" max="2878" width="2.7109375" style="18" customWidth="1"/>
    <col min="2879" max="3072" width="2.7109375" style="18"/>
    <col min="3073" max="3105" width="2.7109375" style="18" customWidth="1"/>
    <col min="3106" max="3106" width="2.85546875" style="18" customWidth="1"/>
    <col min="3107" max="3112" width="2.7109375" style="18" customWidth="1"/>
    <col min="3113" max="3113" width="3.140625" style="18" customWidth="1"/>
    <col min="3114" max="3114" width="3.28515625" style="18" customWidth="1"/>
    <col min="3115" max="3134" width="2.7109375" style="18" customWidth="1"/>
    <col min="3135" max="3328" width="2.7109375" style="18"/>
    <col min="3329" max="3361" width="2.7109375" style="18" customWidth="1"/>
    <col min="3362" max="3362" width="2.85546875" style="18" customWidth="1"/>
    <col min="3363" max="3368" width="2.7109375" style="18" customWidth="1"/>
    <col min="3369" max="3369" width="3.140625" style="18" customWidth="1"/>
    <col min="3370" max="3370" width="3.28515625" style="18" customWidth="1"/>
    <col min="3371" max="3390" width="2.7109375" style="18" customWidth="1"/>
    <col min="3391" max="3584" width="2.7109375" style="18"/>
    <col min="3585" max="3617" width="2.7109375" style="18" customWidth="1"/>
    <col min="3618" max="3618" width="2.85546875" style="18" customWidth="1"/>
    <col min="3619" max="3624" width="2.7109375" style="18" customWidth="1"/>
    <col min="3625" max="3625" width="3.140625" style="18" customWidth="1"/>
    <col min="3626" max="3626" width="3.28515625" style="18" customWidth="1"/>
    <col min="3627" max="3646" width="2.7109375" style="18" customWidth="1"/>
    <col min="3647" max="3840" width="2.7109375" style="18"/>
    <col min="3841" max="3873" width="2.7109375" style="18" customWidth="1"/>
    <col min="3874" max="3874" width="2.85546875" style="18" customWidth="1"/>
    <col min="3875" max="3880" width="2.7109375" style="18" customWidth="1"/>
    <col min="3881" max="3881" width="3.140625" style="18" customWidth="1"/>
    <col min="3882" max="3882" width="3.28515625" style="18" customWidth="1"/>
    <col min="3883" max="3902" width="2.7109375" style="18" customWidth="1"/>
    <col min="3903" max="4096" width="2.7109375" style="18"/>
    <col min="4097" max="4129" width="2.7109375" style="18" customWidth="1"/>
    <col min="4130" max="4130" width="2.85546875" style="18" customWidth="1"/>
    <col min="4131" max="4136" width="2.7109375" style="18" customWidth="1"/>
    <col min="4137" max="4137" width="3.140625" style="18" customWidth="1"/>
    <col min="4138" max="4138" width="3.28515625" style="18" customWidth="1"/>
    <col min="4139" max="4158" width="2.7109375" style="18" customWidth="1"/>
    <col min="4159" max="4352" width="2.7109375" style="18"/>
    <col min="4353" max="4385" width="2.7109375" style="18" customWidth="1"/>
    <col min="4386" max="4386" width="2.85546875" style="18" customWidth="1"/>
    <col min="4387" max="4392" width="2.7109375" style="18" customWidth="1"/>
    <col min="4393" max="4393" width="3.140625" style="18" customWidth="1"/>
    <col min="4394" max="4394" width="3.28515625" style="18" customWidth="1"/>
    <col min="4395" max="4414" width="2.7109375" style="18" customWidth="1"/>
    <col min="4415" max="4608" width="2.7109375" style="18"/>
    <col min="4609" max="4641" width="2.7109375" style="18" customWidth="1"/>
    <col min="4642" max="4642" width="2.85546875" style="18" customWidth="1"/>
    <col min="4643" max="4648" width="2.7109375" style="18" customWidth="1"/>
    <col min="4649" max="4649" width="3.140625" style="18" customWidth="1"/>
    <col min="4650" max="4650" width="3.28515625" style="18" customWidth="1"/>
    <col min="4651" max="4670" width="2.7109375" style="18" customWidth="1"/>
    <col min="4671" max="4864" width="2.7109375" style="18"/>
    <col min="4865" max="4897" width="2.7109375" style="18" customWidth="1"/>
    <col min="4898" max="4898" width="2.85546875" style="18" customWidth="1"/>
    <col min="4899" max="4904" width="2.7109375" style="18" customWidth="1"/>
    <col min="4905" max="4905" width="3.140625" style="18" customWidth="1"/>
    <col min="4906" max="4906" width="3.28515625" style="18" customWidth="1"/>
    <col min="4907" max="4926" width="2.7109375" style="18" customWidth="1"/>
    <col min="4927" max="5120" width="2.7109375" style="18"/>
    <col min="5121" max="5153" width="2.7109375" style="18" customWidth="1"/>
    <col min="5154" max="5154" width="2.85546875" style="18" customWidth="1"/>
    <col min="5155" max="5160" width="2.7109375" style="18" customWidth="1"/>
    <col min="5161" max="5161" width="3.140625" style="18" customWidth="1"/>
    <col min="5162" max="5162" width="3.28515625" style="18" customWidth="1"/>
    <col min="5163" max="5182" width="2.7109375" style="18" customWidth="1"/>
    <col min="5183" max="5376" width="2.7109375" style="18"/>
    <col min="5377" max="5409" width="2.7109375" style="18" customWidth="1"/>
    <col min="5410" max="5410" width="2.85546875" style="18" customWidth="1"/>
    <col min="5411" max="5416" width="2.7109375" style="18" customWidth="1"/>
    <col min="5417" max="5417" width="3.140625" style="18" customWidth="1"/>
    <col min="5418" max="5418" width="3.28515625" style="18" customWidth="1"/>
    <col min="5419" max="5438" width="2.7109375" style="18" customWidth="1"/>
    <col min="5439" max="5632" width="2.7109375" style="18"/>
    <col min="5633" max="5665" width="2.7109375" style="18" customWidth="1"/>
    <col min="5666" max="5666" width="2.85546875" style="18" customWidth="1"/>
    <col min="5667" max="5672" width="2.7109375" style="18" customWidth="1"/>
    <col min="5673" max="5673" width="3.140625" style="18" customWidth="1"/>
    <col min="5674" max="5674" width="3.28515625" style="18" customWidth="1"/>
    <col min="5675" max="5694" width="2.7109375" style="18" customWidth="1"/>
    <col min="5695" max="5888" width="2.7109375" style="18"/>
    <col min="5889" max="5921" width="2.7109375" style="18" customWidth="1"/>
    <col min="5922" max="5922" width="2.85546875" style="18" customWidth="1"/>
    <col min="5923" max="5928" width="2.7109375" style="18" customWidth="1"/>
    <col min="5929" max="5929" width="3.140625" style="18" customWidth="1"/>
    <col min="5930" max="5930" width="3.28515625" style="18" customWidth="1"/>
    <col min="5931" max="5950" width="2.7109375" style="18" customWidth="1"/>
    <col min="5951" max="6144" width="2.7109375" style="18"/>
    <col min="6145" max="6177" width="2.7109375" style="18" customWidth="1"/>
    <col min="6178" max="6178" width="2.85546875" style="18" customWidth="1"/>
    <col min="6179" max="6184" width="2.7109375" style="18" customWidth="1"/>
    <col min="6185" max="6185" width="3.140625" style="18" customWidth="1"/>
    <col min="6186" max="6186" width="3.28515625" style="18" customWidth="1"/>
    <col min="6187" max="6206" width="2.7109375" style="18" customWidth="1"/>
    <col min="6207" max="6400" width="2.7109375" style="18"/>
    <col min="6401" max="6433" width="2.7109375" style="18" customWidth="1"/>
    <col min="6434" max="6434" width="2.85546875" style="18" customWidth="1"/>
    <col min="6435" max="6440" width="2.7109375" style="18" customWidth="1"/>
    <col min="6441" max="6441" width="3.140625" style="18" customWidth="1"/>
    <col min="6442" max="6442" width="3.28515625" style="18" customWidth="1"/>
    <col min="6443" max="6462" width="2.7109375" style="18" customWidth="1"/>
    <col min="6463" max="6656" width="2.7109375" style="18"/>
    <col min="6657" max="6689" width="2.7109375" style="18" customWidth="1"/>
    <col min="6690" max="6690" width="2.85546875" style="18" customWidth="1"/>
    <col min="6691" max="6696" width="2.7109375" style="18" customWidth="1"/>
    <col min="6697" max="6697" width="3.140625" style="18" customWidth="1"/>
    <col min="6698" max="6698" width="3.28515625" style="18" customWidth="1"/>
    <col min="6699" max="6718" width="2.7109375" style="18" customWidth="1"/>
    <col min="6719" max="6912" width="2.7109375" style="18"/>
    <col min="6913" max="6945" width="2.7109375" style="18" customWidth="1"/>
    <col min="6946" max="6946" width="2.85546875" style="18" customWidth="1"/>
    <col min="6947" max="6952" width="2.7109375" style="18" customWidth="1"/>
    <col min="6953" max="6953" width="3.140625" style="18" customWidth="1"/>
    <col min="6954" max="6954" width="3.28515625" style="18" customWidth="1"/>
    <col min="6955" max="6974" width="2.7109375" style="18" customWidth="1"/>
    <col min="6975" max="7168" width="2.7109375" style="18"/>
    <col min="7169" max="7201" width="2.7109375" style="18" customWidth="1"/>
    <col min="7202" max="7202" width="2.85546875" style="18" customWidth="1"/>
    <col min="7203" max="7208" width="2.7109375" style="18" customWidth="1"/>
    <col min="7209" max="7209" width="3.140625" style="18" customWidth="1"/>
    <col min="7210" max="7210" width="3.28515625" style="18" customWidth="1"/>
    <col min="7211" max="7230" width="2.7109375" style="18" customWidth="1"/>
    <col min="7231" max="7424" width="2.7109375" style="18"/>
    <col min="7425" max="7457" width="2.7109375" style="18" customWidth="1"/>
    <col min="7458" max="7458" width="2.85546875" style="18" customWidth="1"/>
    <col min="7459" max="7464" width="2.7109375" style="18" customWidth="1"/>
    <col min="7465" max="7465" width="3.140625" style="18" customWidth="1"/>
    <col min="7466" max="7466" width="3.28515625" style="18" customWidth="1"/>
    <col min="7467" max="7486" width="2.7109375" style="18" customWidth="1"/>
    <col min="7487" max="7680" width="2.7109375" style="18"/>
    <col min="7681" max="7713" width="2.7109375" style="18" customWidth="1"/>
    <col min="7714" max="7714" width="2.85546875" style="18" customWidth="1"/>
    <col min="7715" max="7720" width="2.7109375" style="18" customWidth="1"/>
    <col min="7721" max="7721" width="3.140625" style="18" customWidth="1"/>
    <col min="7722" max="7722" width="3.28515625" style="18" customWidth="1"/>
    <col min="7723" max="7742" width="2.7109375" style="18" customWidth="1"/>
    <col min="7743" max="7936" width="2.7109375" style="18"/>
    <col min="7937" max="7969" width="2.7109375" style="18" customWidth="1"/>
    <col min="7970" max="7970" width="2.85546875" style="18" customWidth="1"/>
    <col min="7971" max="7976" width="2.7109375" style="18" customWidth="1"/>
    <col min="7977" max="7977" width="3.140625" style="18" customWidth="1"/>
    <col min="7978" max="7978" width="3.28515625" style="18" customWidth="1"/>
    <col min="7979" max="7998" width="2.7109375" style="18" customWidth="1"/>
    <col min="7999" max="8192" width="2.7109375" style="18"/>
    <col min="8193" max="8225" width="2.7109375" style="18" customWidth="1"/>
    <col min="8226" max="8226" width="2.85546875" style="18" customWidth="1"/>
    <col min="8227" max="8232" width="2.7109375" style="18" customWidth="1"/>
    <col min="8233" max="8233" width="3.140625" style="18" customWidth="1"/>
    <col min="8234" max="8234" width="3.28515625" style="18" customWidth="1"/>
    <col min="8235" max="8254" width="2.7109375" style="18" customWidth="1"/>
    <col min="8255" max="8448" width="2.7109375" style="18"/>
    <col min="8449" max="8481" width="2.7109375" style="18" customWidth="1"/>
    <col min="8482" max="8482" width="2.85546875" style="18" customWidth="1"/>
    <col min="8483" max="8488" width="2.7109375" style="18" customWidth="1"/>
    <col min="8489" max="8489" width="3.140625" style="18" customWidth="1"/>
    <col min="8490" max="8490" width="3.28515625" style="18" customWidth="1"/>
    <col min="8491" max="8510" width="2.7109375" style="18" customWidth="1"/>
    <col min="8511" max="8704" width="2.7109375" style="18"/>
    <col min="8705" max="8737" width="2.7109375" style="18" customWidth="1"/>
    <col min="8738" max="8738" width="2.85546875" style="18" customWidth="1"/>
    <col min="8739" max="8744" width="2.7109375" style="18" customWidth="1"/>
    <col min="8745" max="8745" width="3.140625" style="18" customWidth="1"/>
    <col min="8746" max="8746" width="3.28515625" style="18" customWidth="1"/>
    <col min="8747" max="8766" width="2.7109375" style="18" customWidth="1"/>
    <col min="8767" max="8960" width="2.7109375" style="18"/>
    <col min="8961" max="8993" width="2.7109375" style="18" customWidth="1"/>
    <col min="8994" max="8994" width="2.85546875" style="18" customWidth="1"/>
    <col min="8995" max="9000" width="2.7109375" style="18" customWidth="1"/>
    <col min="9001" max="9001" width="3.140625" style="18" customWidth="1"/>
    <col min="9002" max="9002" width="3.28515625" style="18" customWidth="1"/>
    <col min="9003" max="9022" width="2.7109375" style="18" customWidth="1"/>
    <col min="9023" max="9216" width="2.7109375" style="18"/>
    <col min="9217" max="9249" width="2.7109375" style="18" customWidth="1"/>
    <col min="9250" max="9250" width="2.85546875" style="18" customWidth="1"/>
    <col min="9251" max="9256" width="2.7109375" style="18" customWidth="1"/>
    <col min="9257" max="9257" width="3.140625" style="18" customWidth="1"/>
    <col min="9258" max="9258" width="3.28515625" style="18" customWidth="1"/>
    <col min="9259" max="9278" width="2.7109375" style="18" customWidth="1"/>
    <col min="9279" max="9472" width="2.7109375" style="18"/>
    <col min="9473" max="9505" width="2.7109375" style="18" customWidth="1"/>
    <col min="9506" max="9506" width="2.85546875" style="18" customWidth="1"/>
    <col min="9507" max="9512" width="2.7109375" style="18" customWidth="1"/>
    <col min="9513" max="9513" width="3.140625" style="18" customWidth="1"/>
    <col min="9514" max="9514" width="3.28515625" style="18" customWidth="1"/>
    <col min="9515" max="9534" width="2.7109375" style="18" customWidth="1"/>
    <col min="9535" max="9728" width="2.7109375" style="18"/>
    <col min="9729" max="9761" width="2.7109375" style="18" customWidth="1"/>
    <col min="9762" max="9762" width="2.85546875" style="18" customWidth="1"/>
    <col min="9763" max="9768" width="2.7109375" style="18" customWidth="1"/>
    <col min="9769" max="9769" width="3.140625" style="18" customWidth="1"/>
    <col min="9770" max="9770" width="3.28515625" style="18" customWidth="1"/>
    <col min="9771" max="9790" width="2.7109375" style="18" customWidth="1"/>
    <col min="9791" max="9984" width="2.7109375" style="18"/>
    <col min="9985" max="10017" width="2.7109375" style="18" customWidth="1"/>
    <col min="10018" max="10018" width="2.85546875" style="18" customWidth="1"/>
    <col min="10019" max="10024" width="2.7109375" style="18" customWidth="1"/>
    <col min="10025" max="10025" width="3.140625" style="18" customWidth="1"/>
    <col min="10026" max="10026" width="3.28515625" style="18" customWidth="1"/>
    <col min="10027" max="10046" width="2.7109375" style="18" customWidth="1"/>
    <col min="10047" max="10240" width="2.7109375" style="18"/>
    <col min="10241" max="10273" width="2.7109375" style="18" customWidth="1"/>
    <col min="10274" max="10274" width="2.85546875" style="18" customWidth="1"/>
    <col min="10275" max="10280" width="2.7109375" style="18" customWidth="1"/>
    <col min="10281" max="10281" width="3.140625" style="18" customWidth="1"/>
    <col min="10282" max="10282" width="3.28515625" style="18" customWidth="1"/>
    <col min="10283" max="10302" width="2.7109375" style="18" customWidth="1"/>
    <col min="10303" max="10496" width="2.7109375" style="18"/>
    <col min="10497" max="10529" width="2.7109375" style="18" customWidth="1"/>
    <col min="10530" max="10530" width="2.85546875" style="18" customWidth="1"/>
    <col min="10531" max="10536" width="2.7109375" style="18" customWidth="1"/>
    <col min="10537" max="10537" width="3.140625" style="18" customWidth="1"/>
    <col min="10538" max="10538" width="3.28515625" style="18" customWidth="1"/>
    <col min="10539" max="10558" width="2.7109375" style="18" customWidth="1"/>
    <col min="10559" max="10752" width="2.7109375" style="18"/>
    <col min="10753" max="10785" width="2.7109375" style="18" customWidth="1"/>
    <col min="10786" max="10786" width="2.85546875" style="18" customWidth="1"/>
    <col min="10787" max="10792" width="2.7109375" style="18" customWidth="1"/>
    <col min="10793" max="10793" width="3.140625" style="18" customWidth="1"/>
    <col min="10794" max="10794" width="3.28515625" style="18" customWidth="1"/>
    <col min="10795" max="10814" width="2.7109375" style="18" customWidth="1"/>
    <col min="10815" max="11008" width="2.7109375" style="18"/>
    <col min="11009" max="11041" width="2.7109375" style="18" customWidth="1"/>
    <col min="11042" max="11042" width="2.85546875" style="18" customWidth="1"/>
    <col min="11043" max="11048" width="2.7109375" style="18" customWidth="1"/>
    <col min="11049" max="11049" width="3.140625" style="18" customWidth="1"/>
    <col min="11050" max="11050" width="3.28515625" style="18" customWidth="1"/>
    <col min="11051" max="11070" width="2.7109375" style="18" customWidth="1"/>
    <col min="11071" max="11264" width="2.7109375" style="18"/>
    <col min="11265" max="11297" width="2.7109375" style="18" customWidth="1"/>
    <col min="11298" max="11298" width="2.85546875" style="18" customWidth="1"/>
    <col min="11299" max="11304" width="2.7109375" style="18" customWidth="1"/>
    <col min="11305" max="11305" width="3.140625" style="18" customWidth="1"/>
    <col min="11306" max="11306" width="3.28515625" style="18" customWidth="1"/>
    <col min="11307" max="11326" width="2.7109375" style="18" customWidth="1"/>
    <col min="11327" max="11520" width="2.7109375" style="18"/>
    <col min="11521" max="11553" width="2.7109375" style="18" customWidth="1"/>
    <col min="11554" max="11554" width="2.85546875" style="18" customWidth="1"/>
    <col min="11555" max="11560" width="2.7109375" style="18" customWidth="1"/>
    <col min="11561" max="11561" width="3.140625" style="18" customWidth="1"/>
    <col min="11562" max="11562" width="3.28515625" style="18" customWidth="1"/>
    <col min="11563" max="11582" width="2.7109375" style="18" customWidth="1"/>
    <col min="11583" max="11776" width="2.7109375" style="18"/>
    <col min="11777" max="11809" width="2.7109375" style="18" customWidth="1"/>
    <col min="11810" max="11810" width="2.85546875" style="18" customWidth="1"/>
    <col min="11811" max="11816" width="2.7109375" style="18" customWidth="1"/>
    <col min="11817" max="11817" width="3.140625" style="18" customWidth="1"/>
    <col min="11818" max="11818" width="3.28515625" style="18" customWidth="1"/>
    <col min="11819" max="11838" width="2.7109375" style="18" customWidth="1"/>
    <col min="11839" max="12032" width="2.7109375" style="18"/>
    <col min="12033" max="12065" width="2.7109375" style="18" customWidth="1"/>
    <col min="12066" max="12066" width="2.85546875" style="18" customWidth="1"/>
    <col min="12067" max="12072" width="2.7109375" style="18" customWidth="1"/>
    <col min="12073" max="12073" width="3.140625" style="18" customWidth="1"/>
    <col min="12074" max="12074" width="3.28515625" style="18" customWidth="1"/>
    <col min="12075" max="12094" width="2.7109375" style="18" customWidth="1"/>
    <col min="12095" max="12288" width="2.7109375" style="18"/>
    <col min="12289" max="12321" width="2.7109375" style="18" customWidth="1"/>
    <col min="12322" max="12322" width="2.85546875" style="18" customWidth="1"/>
    <col min="12323" max="12328" width="2.7109375" style="18" customWidth="1"/>
    <col min="12329" max="12329" width="3.140625" style="18" customWidth="1"/>
    <col min="12330" max="12330" width="3.28515625" style="18" customWidth="1"/>
    <col min="12331" max="12350" width="2.7109375" style="18" customWidth="1"/>
    <col min="12351" max="12544" width="2.7109375" style="18"/>
    <col min="12545" max="12577" width="2.7109375" style="18" customWidth="1"/>
    <col min="12578" max="12578" width="2.85546875" style="18" customWidth="1"/>
    <col min="12579" max="12584" width="2.7109375" style="18" customWidth="1"/>
    <col min="12585" max="12585" width="3.140625" style="18" customWidth="1"/>
    <col min="12586" max="12586" width="3.28515625" style="18" customWidth="1"/>
    <col min="12587" max="12606" width="2.7109375" style="18" customWidth="1"/>
    <col min="12607" max="12800" width="2.7109375" style="18"/>
    <col min="12801" max="12833" width="2.7109375" style="18" customWidth="1"/>
    <col min="12834" max="12834" width="2.85546875" style="18" customWidth="1"/>
    <col min="12835" max="12840" width="2.7109375" style="18" customWidth="1"/>
    <col min="12841" max="12841" width="3.140625" style="18" customWidth="1"/>
    <col min="12842" max="12842" width="3.28515625" style="18" customWidth="1"/>
    <col min="12843" max="12862" width="2.7109375" style="18" customWidth="1"/>
    <col min="12863" max="13056" width="2.7109375" style="18"/>
    <col min="13057" max="13089" width="2.7109375" style="18" customWidth="1"/>
    <col min="13090" max="13090" width="2.85546875" style="18" customWidth="1"/>
    <col min="13091" max="13096" width="2.7109375" style="18" customWidth="1"/>
    <col min="13097" max="13097" width="3.140625" style="18" customWidth="1"/>
    <col min="13098" max="13098" width="3.28515625" style="18" customWidth="1"/>
    <col min="13099" max="13118" width="2.7109375" style="18" customWidth="1"/>
    <col min="13119" max="13312" width="2.7109375" style="18"/>
    <col min="13313" max="13345" width="2.7109375" style="18" customWidth="1"/>
    <col min="13346" max="13346" width="2.85546875" style="18" customWidth="1"/>
    <col min="13347" max="13352" width="2.7109375" style="18" customWidth="1"/>
    <col min="13353" max="13353" width="3.140625" style="18" customWidth="1"/>
    <col min="13354" max="13354" width="3.28515625" style="18" customWidth="1"/>
    <col min="13355" max="13374" width="2.7109375" style="18" customWidth="1"/>
    <col min="13375" max="13568" width="2.7109375" style="18"/>
    <col min="13569" max="13601" width="2.7109375" style="18" customWidth="1"/>
    <col min="13602" max="13602" width="2.85546875" style="18" customWidth="1"/>
    <col min="13603" max="13608" width="2.7109375" style="18" customWidth="1"/>
    <col min="13609" max="13609" width="3.140625" style="18" customWidth="1"/>
    <col min="13610" max="13610" width="3.28515625" style="18" customWidth="1"/>
    <col min="13611" max="13630" width="2.7109375" style="18" customWidth="1"/>
    <col min="13631" max="13824" width="2.7109375" style="18"/>
    <col min="13825" max="13857" width="2.7109375" style="18" customWidth="1"/>
    <col min="13858" max="13858" width="2.85546875" style="18" customWidth="1"/>
    <col min="13859" max="13864" width="2.7109375" style="18" customWidth="1"/>
    <col min="13865" max="13865" width="3.140625" style="18" customWidth="1"/>
    <col min="13866" max="13866" width="3.28515625" style="18" customWidth="1"/>
    <col min="13867" max="13886" width="2.7109375" style="18" customWidth="1"/>
    <col min="13887" max="14080" width="2.7109375" style="18"/>
    <col min="14081" max="14113" width="2.7109375" style="18" customWidth="1"/>
    <col min="14114" max="14114" width="2.85546875" style="18" customWidth="1"/>
    <col min="14115" max="14120" width="2.7109375" style="18" customWidth="1"/>
    <col min="14121" max="14121" width="3.140625" style="18" customWidth="1"/>
    <col min="14122" max="14122" width="3.28515625" style="18" customWidth="1"/>
    <col min="14123" max="14142" width="2.7109375" style="18" customWidth="1"/>
    <col min="14143" max="14336" width="2.7109375" style="18"/>
    <col min="14337" max="14369" width="2.7109375" style="18" customWidth="1"/>
    <col min="14370" max="14370" width="2.85546875" style="18" customWidth="1"/>
    <col min="14371" max="14376" width="2.7109375" style="18" customWidth="1"/>
    <col min="14377" max="14377" width="3.140625" style="18" customWidth="1"/>
    <col min="14378" max="14378" width="3.28515625" style="18" customWidth="1"/>
    <col min="14379" max="14398" width="2.7109375" style="18" customWidth="1"/>
    <col min="14399" max="14592" width="2.7109375" style="18"/>
    <col min="14593" max="14625" width="2.7109375" style="18" customWidth="1"/>
    <col min="14626" max="14626" width="2.85546875" style="18" customWidth="1"/>
    <col min="14627" max="14632" width="2.7109375" style="18" customWidth="1"/>
    <col min="14633" max="14633" width="3.140625" style="18" customWidth="1"/>
    <col min="14634" max="14634" width="3.28515625" style="18" customWidth="1"/>
    <col min="14635" max="14654" width="2.7109375" style="18" customWidth="1"/>
    <col min="14655" max="14848" width="2.7109375" style="18"/>
    <col min="14849" max="14881" width="2.7109375" style="18" customWidth="1"/>
    <col min="14882" max="14882" width="2.85546875" style="18" customWidth="1"/>
    <col min="14883" max="14888" width="2.7109375" style="18" customWidth="1"/>
    <col min="14889" max="14889" width="3.140625" style="18" customWidth="1"/>
    <col min="14890" max="14890" width="3.28515625" style="18" customWidth="1"/>
    <col min="14891" max="14910" width="2.7109375" style="18" customWidth="1"/>
    <col min="14911" max="15104" width="2.7109375" style="18"/>
    <col min="15105" max="15137" width="2.7109375" style="18" customWidth="1"/>
    <col min="15138" max="15138" width="2.85546875" style="18" customWidth="1"/>
    <col min="15139" max="15144" width="2.7109375" style="18" customWidth="1"/>
    <col min="15145" max="15145" width="3.140625" style="18" customWidth="1"/>
    <col min="15146" max="15146" width="3.28515625" style="18" customWidth="1"/>
    <col min="15147" max="15166" width="2.7109375" style="18" customWidth="1"/>
    <col min="15167" max="15360" width="2.7109375" style="18"/>
    <col min="15361" max="15393" width="2.7109375" style="18" customWidth="1"/>
    <col min="15394" max="15394" width="2.85546875" style="18" customWidth="1"/>
    <col min="15395" max="15400" width="2.7109375" style="18" customWidth="1"/>
    <col min="15401" max="15401" width="3.140625" style="18" customWidth="1"/>
    <col min="15402" max="15402" width="3.28515625" style="18" customWidth="1"/>
    <col min="15403" max="15422" width="2.7109375" style="18" customWidth="1"/>
    <col min="15423" max="15616" width="2.7109375" style="18"/>
    <col min="15617" max="15649" width="2.7109375" style="18" customWidth="1"/>
    <col min="15650" max="15650" width="2.85546875" style="18" customWidth="1"/>
    <col min="15651" max="15656" width="2.7109375" style="18" customWidth="1"/>
    <col min="15657" max="15657" width="3.140625" style="18" customWidth="1"/>
    <col min="15658" max="15658" width="3.28515625" style="18" customWidth="1"/>
    <col min="15659" max="15678" width="2.7109375" style="18" customWidth="1"/>
    <col min="15679" max="15872" width="2.7109375" style="18"/>
    <col min="15873" max="15905" width="2.7109375" style="18" customWidth="1"/>
    <col min="15906" max="15906" width="2.85546875" style="18" customWidth="1"/>
    <col min="15907" max="15912" width="2.7109375" style="18" customWidth="1"/>
    <col min="15913" max="15913" width="3.140625" style="18" customWidth="1"/>
    <col min="15914" max="15914" width="3.28515625" style="18" customWidth="1"/>
    <col min="15915" max="15934" width="2.7109375" style="18" customWidth="1"/>
    <col min="15935" max="16128" width="2.7109375" style="18"/>
    <col min="16129" max="16161" width="2.7109375" style="18" customWidth="1"/>
    <col min="16162" max="16162" width="2.85546875" style="18" customWidth="1"/>
    <col min="16163" max="16168" width="2.7109375" style="18" customWidth="1"/>
    <col min="16169" max="16169" width="3.140625" style="18" customWidth="1"/>
    <col min="16170" max="16170" width="3.28515625" style="18" customWidth="1"/>
    <col min="16171" max="16190" width="2.7109375" style="18" customWidth="1"/>
    <col min="16191" max="16384" width="2.7109375" style="18"/>
  </cols>
  <sheetData>
    <row r="1" spans="1:62" s="15" customFormat="1" ht="28.5" customHeight="1" x14ac:dyDescent="0.25">
      <c r="A1" s="175" t="s">
        <v>221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J1" s="17"/>
    </row>
    <row r="2" spans="1:62" ht="12.75" customHeight="1" x14ac:dyDescent="0.25">
      <c r="A2" s="14" t="s">
        <v>27</v>
      </c>
      <c r="B2" s="14"/>
      <c r="C2" s="14"/>
      <c r="D2" s="14"/>
      <c r="E2" s="15"/>
      <c r="F2" s="15"/>
      <c r="G2" s="15"/>
      <c r="H2" s="15"/>
      <c r="I2" s="14"/>
      <c r="J2" s="14"/>
      <c r="K2" s="14"/>
      <c r="L2" s="15"/>
      <c r="M2" s="15"/>
      <c r="N2" s="15"/>
      <c r="O2" s="15"/>
      <c r="P2" s="15"/>
      <c r="Q2" s="15"/>
      <c r="R2" s="15"/>
      <c r="S2" s="15"/>
      <c r="T2" s="15"/>
      <c r="U2" s="15"/>
      <c r="V2" s="15"/>
      <c r="W2" s="15"/>
      <c r="X2" s="15"/>
      <c r="Y2" s="15"/>
      <c r="Z2" s="15"/>
      <c r="AA2" s="15"/>
      <c r="AB2" s="15"/>
      <c r="AC2" s="16"/>
      <c r="AD2" s="16"/>
      <c r="AE2" s="15"/>
      <c r="AF2" s="15"/>
      <c r="AG2" s="15"/>
      <c r="AH2" s="15"/>
      <c r="AI2" s="15"/>
      <c r="AJ2" s="15"/>
      <c r="AK2" s="15"/>
      <c r="AL2" s="15"/>
      <c r="AM2" s="15"/>
      <c r="AN2" s="15"/>
      <c r="AO2" s="16"/>
      <c r="AP2" s="16"/>
      <c r="AQ2" s="16"/>
      <c r="AR2" s="16"/>
      <c r="AS2" s="15"/>
      <c r="AT2" s="15"/>
      <c r="AU2" s="15"/>
      <c r="AV2" s="15"/>
      <c r="AW2" s="15"/>
      <c r="AX2" s="15"/>
      <c r="AY2" s="15"/>
      <c r="AZ2" s="15"/>
      <c r="BA2" s="15"/>
      <c r="BB2" s="15"/>
      <c r="BC2" s="15"/>
      <c r="BD2" s="15"/>
      <c r="BE2" s="15"/>
      <c r="BF2" s="15"/>
      <c r="BG2" s="15"/>
      <c r="BH2" s="15"/>
    </row>
    <row r="3" spans="1:62" s="22" customFormat="1" ht="12.75" customHeight="1" thickBot="1" x14ac:dyDescent="0.3">
      <c r="A3" s="18"/>
      <c r="B3" s="18"/>
      <c r="C3" s="18"/>
      <c r="D3" s="18"/>
      <c r="E3" s="18"/>
      <c r="F3" s="19"/>
      <c r="G3" s="19"/>
      <c r="H3" s="19"/>
      <c r="I3" s="19"/>
      <c r="J3" s="19"/>
      <c r="K3" s="19"/>
      <c r="L3" s="18"/>
      <c r="M3" s="18"/>
      <c r="N3" s="18"/>
      <c r="O3" s="18"/>
      <c r="P3" s="18"/>
      <c r="Q3" s="18"/>
      <c r="R3" s="18"/>
      <c r="S3" s="18"/>
      <c r="T3" s="18"/>
      <c r="U3" s="18"/>
      <c r="V3" s="18"/>
      <c r="W3" s="18"/>
      <c r="X3" s="18"/>
      <c r="Y3" s="18"/>
      <c r="Z3" s="18"/>
      <c r="AA3" s="18"/>
      <c r="AB3" s="18"/>
      <c r="AC3" s="19"/>
      <c r="AD3" s="19"/>
      <c r="AE3" s="18"/>
      <c r="AF3" s="18"/>
      <c r="AG3" s="18"/>
      <c r="AH3" s="18"/>
      <c r="AI3" s="18"/>
      <c r="AJ3" s="18"/>
      <c r="AK3" s="18"/>
      <c r="AL3" s="18"/>
      <c r="AM3" s="18"/>
      <c r="AN3" s="18"/>
      <c r="AO3" s="19"/>
      <c r="AP3" s="19"/>
      <c r="AQ3" s="19"/>
      <c r="AR3" s="19"/>
      <c r="AS3" s="18"/>
      <c r="AT3" s="18"/>
      <c r="AU3" s="18"/>
      <c r="AV3" s="18"/>
      <c r="AW3" s="18"/>
      <c r="AX3" s="18"/>
      <c r="AY3" s="18"/>
      <c r="AZ3" s="18"/>
      <c r="BA3" s="18"/>
      <c r="BB3" s="18"/>
      <c r="BC3" s="18"/>
      <c r="BD3" s="18"/>
      <c r="BE3" s="18"/>
      <c r="BF3" s="18"/>
      <c r="BG3" s="18"/>
      <c r="BH3" s="18"/>
      <c r="BI3" s="21"/>
    </row>
    <row r="4" spans="1:62" s="22" customFormat="1" ht="12.75" customHeight="1" x14ac:dyDescent="0.2">
      <c r="A4" s="176" t="s">
        <v>28</v>
      </c>
      <c r="B4" s="200"/>
      <c r="C4" s="200"/>
      <c r="D4" s="200"/>
      <c r="E4" s="201"/>
      <c r="F4" s="202"/>
      <c r="G4" s="203"/>
      <c r="H4" s="203"/>
      <c r="I4" s="203"/>
      <c r="J4" s="203"/>
      <c r="K4" s="203"/>
      <c r="L4" s="203"/>
      <c r="M4" s="203"/>
      <c r="N4" s="203"/>
      <c r="O4" s="203"/>
      <c r="P4" s="203"/>
      <c r="Q4" s="203"/>
      <c r="R4" s="203"/>
      <c r="S4" s="204"/>
      <c r="T4" s="176" t="s">
        <v>29</v>
      </c>
      <c r="U4" s="205"/>
      <c r="V4" s="205"/>
      <c r="W4" s="206"/>
      <c r="X4" s="207"/>
      <c r="Y4" s="208"/>
      <c r="Z4" s="209"/>
      <c r="AA4" s="210"/>
      <c r="AB4" s="176" t="s">
        <v>30</v>
      </c>
      <c r="AC4" s="205"/>
      <c r="AD4" s="211"/>
      <c r="AE4" s="208"/>
      <c r="AF4" s="212"/>
      <c r="AG4" s="213"/>
      <c r="AH4" s="176" t="s">
        <v>31</v>
      </c>
      <c r="AI4" s="177"/>
      <c r="AJ4" s="178"/>
      <c r="AK4" s="179"/>
      <c r="AL4" s="180"/>
      <c r="AM4" s="181"/>
      <c r="AN4" s="182" t="s">
        <v>32</v>
      </c>
      <c r="AO4" s="183"/>
      <c r="AP4" s="183"/>
      <c r="AQ4" s="183"/>
      <c r="AR4" s="183"/>
      <c r="AS4" s="183"/>
      <c r="AT4" s="184"/>
      <c r="AU4" s="188" t="str">
        <f>IF(A12=0,"",SUM(M11:P30))</f>
        <v/>
      </c>
      <c r="AV4" s="189"/>
      <c r="AW4" s="189"/>
      <c r="AX4" s="189"/>
      <c r="AY4" s="189"/>
      <c r="AZ4" s="189"/>
      <c r="BA4" s="189"/>
      <c r="BB4" s="189"/>
      <c r="BC4" s="189"/>
      <c r="BD4" s="189"/>
      <c r="BE4" s="189"/>
      <c r="BF4" s="189"/>
      <c r="BG4" s="189"/>
      <c r="BH4" s="190"/>
      <c r="BI4" s="21"/>
    </row>
    <row r="5" spans="1:62" s="22" customFormat="1" ht="12.75" customHeight="1" x14ac:dyDescent="0.2">
      <c r="A5" s="191" t="s">
        <v>33</v>
      </c>
      <c r="B5" s="192"/>
      <c r="C5" s="192"/>
      <c r="D5" s="192"/>
      <c r="E5" s="193"/>
      <c r="F5" s="194"/>
      <c r="G5" s="195"/>
      <c r="H5" s="195"/>
      <c r="I5" s="195"/>
      <c r="J5" s="195"/>
      <c r="K5" s="195"/>
      <c r="L5" s="195"/>
      <c r="M5" s="195"/>
      <c r="N5" s="195"/>
      <c r="O5" s="195"/>
      <c r="P5" s="195"/>
      <c r="Q5" s="195"/>
      <c r="R5" s="195"/>
      <c r="S5" s="196"/>
      <c r="T5" s="434" t="s">
        <v>34</v>
      </c>
      <c r="U5" s="435"/>
      <c r="V5" s="435"/>
      <c r="W5" s="435"/>
      <c r="X5" s="436"/>
      <c r="Y5" s="440"/>
      <c r="Z5" s="441"/>
      <c r="AA5" s="441"/>
      <c r="AB5" s="441"/>
      <c r="AC5" s="441"/>
      <c r="AD5" s="441"/>
      <c r="AE5" s="441"/>
      <c r="AF5" s="441"/>
      <c r="AG5" s="441"/>
      <c r="AH5" s="441"/>
      <c r="AI5" s="441"/>
      <c r="AJ5" s="441"/>
      <c r="AK5" s="441"/>
      <c r="AL5" s="441"/>
      <c r="AM5" s="442"/>
      <c r="AN5" s="185"/>
      <c r="AO5" s="186"/>
      <c r="AP5" s="186"/>
      <c r="AQ5" s="186"/>
      <c r="AR5" s="186"/>
      <c r="AS5" s="186"/>
      <c r="AT5" s="187"/>
      <c r="AU5" s="197" t="str">
        <f>IF(A12=0,"",IF(AU4&gt;=46,"Extreme",IF(AU4&gt;=40,"Very High",IF(AU4&gt;=30,"High",IF(AU4&gt;=20,"Moderate",IF(AU4&gt;=10,"Low",IF(AU4&lt;10,"Very Low")))))))</f>
        <v/>
      </c>
      <c r="AV5" s="198"/>
      <c r="AW5" s="198"/>
      <c r="AX5" s="198"/>
      <c r="AY5" s="198"/>
      <c r="AZ5" s="198"/>
      <c r="BA5" s="198"/>
      <c r="BB5" s="198"/>
      <c r="BC5" s="198"/>
      <c r="BD5" s="198"/>
      <c r="BE5" s="198"/>
      <c r="BF5" s="198"/>
      <c r="BG5" s="198"/>
      <c r="BH5" s="199"/>
      <c r="BI5" s="21"/>
    </row>
    <row r="6" spans="1:62" s="22" customFormat="1" ht="12.75" customHeight="1" x14ac:dyDescent="0.2">
      <c r="A6" s="191" t="s">
        <v>35</v>
      </c>
      <c r="B6" s="192"/>
      <c r="C6" s="192"/>
      <c r="D6" s="192"/>
      <c r="E6" s="193"/>
      <c r="F6" s="194"/>
      <c r="G6" s="195"/>
      <c r="H6" s="195"/>
      <c r="I6" s="195"/>
      <c r="J6" s="195"/>
      <c r="K6" s="195"/>
      <c r="L6" s="195"/>
      <c r="M6" s="195"/>
      <c r="N6" s="195"/>
      <c r="O6" s="195"/>
      <c r="P6" s="195"/>
      <c r="Q6" s="195"/>
      <c r="R6" s="195"/>
      <c r="S6" s="196"/>
      <c r="T6" s="437" t="s">
        <v>126</v>
      </c>
      <c r="U6" s="438"/>
      <c r="V6" s="438"/>
      <c r="W6" s="438"/>
      <c r="X6" s="439"/>
      <c r="Y6" s="443"/>
      <c r="Z6" s="444"/>
      <c r="AA6" s="444"/>
      <c r="AB6" s="444"/>
      <c r="AC6" s="444"/>
      <c r="AD6" s="444"/>
      <c r="AE6" s="444"/>
      <c r="AF6" s="444"/>
      <c r="AG6" s="444"/>
      <c r="AH6" s="444"/>
      <c r="AI6" s="444"/>
      <c r="AJ6" s="444"/>
      <c r="AK6" s="444"/>
      <c r="AL6" s="444"/>
      <c r="AM6" s="445"/>
      <c r="AN6" s="235" t="s">
        <v>36</v>
      </c>
      <c r="AO6" s="236"/>
      <c r="AP6" s="237"/>
      <c r="AQ6" s="215" t="s">
        <v>37</v>
      </c>
      <c r="AR6" s="215"/>
      <c r="AS6" s="216"/>
      <c r="AT6" s="215" t="s">
        <v>38</v>
      </c>
      <c r="AU6" s="215"/>
      <c r="AV6" s="215"/>
      <c r="AW6" s="214" t="s">
        <v>39</v>
      </c>
      <c r="AX6" s="215"/>
      <c r="AY6" s="216"/>
      <c r="AZ6" s="215" t="s">
        <v>40</v>
      </c>
      <c r="BA6" s="215"/>
      <c r="BB6" s="215"/>
      <c r="BC6" s="214" t="s">
        <v>41</v>
      </c>
      <c r="BD6" s="215"/>
      <c r="BE6" s="216"/>
      <c r="BF6" s="215" t="s">
        <v>42</v>
      </c>
      <c r="BG6" s="215"/>
      <c r="BH6" s="217"/>
      <c r="BI6" s="21"/>
    </row>
    <row r="7" spans="1:62" ht="12.75" customHeight="1" thickBot="1" x14ac:dyDescent="0.25">
      <c r="A7" s="218" t="s">
        <v>43</v>
      </c>
      <c r="B7" s="219"/>
      <c r="C7" s="219"/>
      <c r="D7" s="219"/>
      <c r="E7" s="220"/>
      <c r="F7" s="221"/>
      <c r="G7" s="222"/>
      <c r="H7" s="222"/>
      <c r="I7" s="222"/>
      <c r="J7" s="222"/>
      <c r="K7" s="222"/>
      <c r="L7" s="222"/>
      <c r="M7" s="222"/>
      <c r="N7" s="222"/>
      <c r="O7" s="222"/>
      <c r="P7" s="222"/>
      <c r="Q7" s="222"/>
      <c r="R7" s="222"/>
      <c r="S7" s="223"/>
      <c r="T7" s="224"/>
      <c r="U7" s="225"/>
      <c r="V7" s="225"/>
      <c r="W7" s="225"/>
      <c r="X7" s="226"/>
      <c r="Y7" s="227"/>
      <c r="Z7" s="228"/>
      <c r="AA7" s="228"/>
      <c r="AB7" s="228"/>
      <c r="AC7" s="228"/>
      <c r="AD7" s="228"/>
      <c r="AE7" s="228"/>
      <c r="AF7" s="228"/>
      <c r="AG7" s="228"/>
      <c r="AH7" s="228"/>
      <c r="AI7" s="228"/>
      <c r="AJ7" s="228"/>
      <c r="AK7" s="228"/>
      <c r="AL7" s="228"/>
      <c r="AM7" s="229"/>
      <c r="AN7" s="238"/>
      <c r="AO7" s="239"/>
      <c r="AP7" s="240"/>
      <c r="AQ7" s="230" t="s">
        <v>44</v>
      </c>
      <c r="AR7" s="230"/>
      <c r="AS7" s="231"/>
      <c r="AT7" s="230" t="s">
        <v>45</v>
      </c>
      <c r="AU7" s="230"/>
      <c r="AV7" s="230"/>
      <c r="AW7" s="232" t="s">
        <v>46</v>
      </c>
      <c r="AX7" s="233"/>
      <c r="AY7" s="234"/>
      <c r="AZ7" s="233" t="s">
        <v>47</v>
      </c>
      <c r="BA7" s="233"/>
      <c r="BB7" s="233"/>
      <c r="BC7" s="232" t="s">
        <v>48</v>
      </c>
      <c r="BD7" s="233"/>
      <c r="BE7" s="234"/>
      <c r="BF7" s="233" t="s">
        <v>49</v>
      </c>
      <c r="BG7" s="233"/>
      <c r="BH7" s="241"/>
    </row>
    <row r="8" spans="1:62" s="25" customFormat="1" ht="12.75" customHeight="1" thickBot="1" x14ac:dyDescent="0.3">
      <c r="A8" s="19"/>
      <c r="B8" s="19"/>
      <c r="C8" s="19"/>
      <c r="D8" s="19"/>
      <c r="E8" s="19"/>
      <c r="F8" s="18"/>
      <c r="G8" s="18"/>
      <c r="H8" s="18"/>
      <c r="I8" s="18"/>
      <c r="J8" s="18"/>
      <c r="K8" s="18"/>
      <c r="L8" s="18"/>
      <c r="M8" s="18"/>
      <c r="N8" s="18"/>
      <c r="O8" s="18"/>
      <c r="P8" s="18"/>
      <c r="Q8" s="18"/>
      <c r="R8" s="18"/>
      <c r="S8" s="18"/>
      <c r="T8" s="18"/>
      <c r="U8" s="18"/>
      <c r="V8" s="18"/>
      <c r="W8" s="18"/>
      <c r="X8" s="18"/>
      <c r="Y8" s="18"/>
      <c r="Z8" s="18"/>
      <c r="AA8" s="18"/>
      <c r="AB8" s="18"/>
      <c r="AC8" s="19"/>
      <c r="AD8" s="23"/>
      <c r="AE8" s="19"/>
      <c r="AF8" s="19"/>
      <c r="AG8" s="19"/>
      <c r="AH8" s="18"/>
      <c r="AI8" s="19"/>
      <c r="AJ8" s="18"/>
      <c r="AK8" s="18"/>
      <c r="AL8" s="18"/>
      <c r="AM8" s="18"/>
      <c r="AN8" s="18"/>
      <c r="AO8" s="18"/>
      <c r="AP8" s="18"/>
      <c r="AQ8" s="18"/>
      <c r="AR8" s="18"/>
      <c r="AS8" s="18"/>
      <c r="AT8" s="18"/>
      <c r="AU8" s="18"/>
      <c r="AV8" s="18"/>
      <c r="AW8" s="18"/>
      <c r="AX8" s="18"/>
      <c r="AY8" s="18"/>
      <c r="AZ8" s="18"/>
      <c r="BA8" s="18"/>
      <c r="BB8" s="18"/>
      <c r="BC8" s="18"/>
      <c r="BD8" s="18"/>
      <c r="BE8" s="18"/>
      <c r="BF8" s="18"/>
      <c r="BG8" s="18"/>
      <c r="BH8" s="18"/>
    </row>
    <row r="9" spans="1:62" ht="12.75" customHeight="1" thickBot="1" x14ac:dyDescent="0.3">
      <c r="A9" s="242" t="s">
        <v>50</v>
      </c>
      <c r="B9" s="243"/>
      <c r="C9" s="243"/>
      <c r="D9" s="243"/>
      <c r="E9" s="244"/>
      <c r="F9" s="244"/>
      <c r="G9" s="244"/>
      <c r="H9" s="244"/>
      <c r="I9" s="244"/>
      <c r="J9" s="244"/>
      <c r="K9" s="244"/>
      <c r="L9" s="244"/>
      <c r="M9" s="244"/>
      <c r="N9" s="244"/>
      <c r="O9" s="244"/>
      <c r="P9" s="244"/>
      <c r="Q9" s="244"/>
      <c r="R9" s="244"/>
      <c r="S9" s="244"/>
      <c r="T9" s="244"/>
      <c r="U9" s="244"/>
      <c r="V9" s="244"/>
      <c r="W9" s="244"/>
      <c r="X9" s="244"/>
      <c r="Y9" s="244"/>
      <c r="Z9" s="244"/>
      <c r="AA9" s="244"/>
      <c r="AB9" s="245"/>
      <c r="AC9" s="24"/>
      <c r="AD9" s="24"/>
      <c r="AE9" s="246" t="s">
        <v>50</v>
      </c>
      <c r="AF9" s="248" t="s">
        <v>51</v>
      </c>
      <c r="AG9" s="248"/>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50"/>
      <c r="BJ9" s="18"/>
    </row>
    <row r="10" spans="1:62" ht="12.75" customHeight="1" thickTop="1" x14ac:dyDescent="0.25">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47"/>
      <c r="AF10" s="125"/>
      <c r="AG10" s="31"/>
      <c r="AH10" s="31"/>
      <c r="AI10" s="31"/>
      <c r="AJ10" s="31"/>
      <c r="AK10" s="31"/>
      <c r="AL10" s="128"/>
      <c r="AM10" s="128"/>
      <c r="AN10" s="128"/>
      <c r="AO10" s="128"/>
      <c r="AP10" s="129"/>
      <c r="AQ10" s="251" t="s">
        <v>37</v>
      </c>
      <c r="AR10" s="252"/>
      <c r="AS10" s="253"/>
      <c r="AT10" s="251" t="s">
        <v>38</v>
      </c>
      <c r="AU10" s="252"/>
      <c r="AV10" s="253"/>
      <c r="AW10" s="251" t="s">
        <v>39</v>
      </c>
      <c r="AX10" s="252"/>
      <c r="AY10" s="253"/>
      <c r="AZ10" s="251" t="s">
        <v>40</v>
      </c>
      <c r="BA10" s="252"/>
      <c r="BB10" s="253"/>
      <c r="BC10" s="257" t="s">
        <v>41</v>
      </c>
      <c r="BD10" s="258"/>
      <c r="BE10" s="259"/>
      <c r="BF10" s="251" t="s">
        <v>42</v>
      </c>
      <c r="BG10" s="252"/>
      <c r="BH10" s="280"/>
      <c r="BJ10" s="18"/>
    </row>
    <row r="11" spans="1:62" ht="12.75" customHeight="1" x14ac:dyDescent="0.25">
      <c r="A11" s="282" t="s">
        <v>53</v>
      </c>
      <c r="B11" s="283"/>
      <c r="C11" s="283"/>
      <c r="D11" s="283"/>
      <c r="E11" s="284"/>
      <c r="F11" s="285" t="s">
        <v>54</v>
      </c>
      <c r="G11" s="283"/>
      <c r="H11" s="283"/>
      <c r="I11" s="286"/>
      <c r="J11" s="285" t="s">
        <v>55</v>
      </c>
      <c r="K11" s="287"/>
      <c r="L11" s="288"/>
      <c r="M11" s="285" t="s">
        <v>56</v>
      </c>
      <c r="N11" s="283"/>
      <c r="O11" s="283"/>
      <c r="P11" s="284"/>
      <c r="Q11" s="289" t="s">
        <v>57</v>
      </c>
      <c r="R11" s="290"/>
      <c r="S11" s="290"/>
      <c r="T11" s="290"/>
      <c r="U11" s="290"/>
      <c r="V11" s="291"/>
      <c r="W11" s="285" t="s">
        <v>58</v>
      </c>
      <c r="X11" s="287"/>
      <c r="Y11" s="287"/>
      <c r="Z11" s="287"/>
      <c r="AA11" s="287"/>
      <c r="AB11" s="292"/>
      <c r="AC11" s="34"/>
      <c r="AD11" s="34"/>
      <c r="AE11" s="247"/>
      <c r="AF11" s="35"/>
      <c r="AG11" s="130"/>
      <c r="AH11" s="130"/>
      <c r="AI11" s="130"/>
      <c r="AJ11" s="130"/>
      <c r="AK11" s="130"/>
      <c r="AL11" s="130"/>
      <c r="AM11" s="130"/>
      <c r="AN11" s="130"/>
      <c r="AO11" s="130"/>
      <c r="AP11" s="131"/>
      <c r="AQ11" s="254"/>
      <c r="AR11" s="255"/>
      <c r="AS11" s="256"/>
      <c r="AT11" s="254"/>
      <c r="AU11" s="255"/>
      <c r="AV11" s="256"/>
      <c r="AW11" s="254"/>
      <c r="AX11" s="255"/>
      <c r="AY11" s="256"/>
      <c r="AZ11" s="254"/>
      <c r="BA11" s="255"/>
      <c r="BB11" s="256"/>
      <c r="BC11" s="260"/>
      <c r="BD11" s="261"/>
      <c r="BE11" s="262"/>
      <c r="BF11" s="254"/>
      <c r="BG11" s="255"/>
      <c r="BH11" s="281"/>
      <c r="BJ11" s="18"/>
    </row>
    <row r="12" spans="1:62" ht="12.75" customHeight="1" thickBot="1" x14ac:dyDescent="0.25">
      <c r="A12" s="263"/>
      <c r="B12" s="264"/>
      <c r="C12" s="264"/>
      <c r="D12" s="264"/>
      <c r="E12" s="265"/>
      <c r="F12" s="266"/>
      <c r="G12" s="264"/>
      <c r="H12" s="264"/>
      <c r="I12" s="267"/>
      <c r="J12" s="268" t="str">
        <f>IF(A12=0,"",A12/F12)</f>
        <v/>
      </c>
      <c r="K12" s="269"/>
      <c r="L12" s="270"/>
      <c r="M12" s="268" t="str">
        <f>IF(A12=0,"",IF(J12&gt;2.8,10,IF(J12&gt;2.099,(J12-2.1)/0.7+8,IF(J12&gt;1.599,(J12-1.6)/0.4*1.9+6,IF(J12&gt;1.199,(J12-1.2)/0.3*1.9+4,IF(J12&gt;1.099,(J12-1.1)/0.09*1.9+2,IF(J12&gt;0.99,(J12-1)/0.1*0.9+1,0)))))))</f>
        <v/>
      </c>
      <c r="N12" s="271"/>
      <c r="O12" s="271"/>
      <c r="P12" s="272"/>
      <c r="Q12" s="273" t="str">
        <f>IF(A12=0,"",IF(M12&lt;2,"Very Low",IF(M12&lt;4,"Low",IF(M12&lt;6,"Moderate",IF(M12&lt;8,"High",IF(M12&lt;10,"Very High",IF(M12&gt;=10,"Extreme")))))))</f>
        <v/>
      </c>
      <c r="R12" s="274"/>
      <c r="S12" s="274"/>
      <c r="T12" s="274"/>
      <c r="U12" s="275"/>
      <c r="V12" s="276"/>
      <c r="W12" s="277"/>
      <c r="X12" s="278"/>
      <c r="Y12" s="278"/>
      <c r="Z12" s="278"/>
      <c r="AA12" s="278"/>
      <c r="AB12" s="279"/>
      <c r="AC12" s="38"/>
      <c r="AD12" s="38"/>
      <c r="AE12" s="247"/>
      <c r="AF12" s="301" t="s">
        <v>59</v>
      </c>
      <c r="AG12" s="302"/>
      <c r="AH12" s="302"/>
      <c r="AI12" s="302"/>
      <c r="AJ12" s="302"/>
      <c r="AK12" s="302"/>
      <c r="AL12" s="302"/>
      <c r="AM12" s="302"/>
      <c r="AN12" s="294" t="s">
        <v>55</v>
      </c>
      <c r="AO12" s="294"/>
      <c r="AP12" s="295"/>
      <c r="AQ12" s="293" t="s">
        <v>60</v>
      </c>
      <c r="AR12" s="294"/>
      <c r="AS12" s="295"/>
      <c r="AT12" s="293" t="s">
        <v>61</v>
      </c>
      <c r="AU12" s="294"/>
      <c r="AV12" s="295"/>
      <c r="AW12" s="293" t="s">
        <v>62</v>
      </c>
      <c r="AX12" s="294"/>
      <c r="AY12" s="295"/>
      <c r="AZ12" s="293" t="s">
        <v>63</v>
      </c>
      <c r="BA12" s="294"/>
      <c r="BB12" s="295"/>
      <c r="BC12" s="293" t="s">
        <v>64</v>
      </c>
      <c r="BD12" s="294"/>
      <c r="BE12" s="295"/>
      <c r="BF12" s="293" t="s">
        <v>65</v>
      </c>
      <c r="BG12" s="294"/>
      <c r="BH12" s="296"/>
      <c r="BJ12" s="18"/>
    </row>
    <row r="13" spans="1:62" ht="12.75" customHeight="1" x14ac:dyDescent="0.25">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47"/>
      <c r="AF13" s="303"/>
      <c r="AG13" s="304"/>
      <c r="AH13" s="304"/>
      <c r="AI13" s="304"/>
      <c r="AJ13" s="304"/>
      <c r="AK13" s="304"/>
      <c r="AL13" s="304"/>
      <c r="AM13" s="304"/>
      <c r="AN13" s="297" t="s">
        <v>56</v>
      </c>
      <c r="AO13" s="297"/>
      <c r="AP13" s="298"/>
      <c r="AQ13" s="299" t="s">
        <v>67</v>
      </c>
      <c r="AR13" s="297"/>
      <c r="AS13" s="298"/>
      <c r="AT13" s="299" t="s">
        <v>68</v>
      </c>
      <c r="AU13" s="297"/>
      <c r="AV13" s="298"/>
      <c r="AW13" s="299" t="s">
        <v>69</v>
      </c>
      <c r="AX13" s="297"/>
      <c r="AY13" s="298"/>
      <c r="AZ13" s="299" t="s">
        <v>70</v>
      </c>
      <c r="BA13" s="297"/>
      <c r="BB13" s="298"/>
      <c r="BC13" s="299" t="s">
        <v>71</v>
      </c>
      <c r="BD13" s="297"/>
      <c r="BE13" s="298"/>
      <c r="BF13" s="299">
        <v>10</v>
      </c>
      <c r="BG13" s="297"/>
      <c r="BH13" s="300"/>
      <c r="BJ13" s="18"/>
    </row>
    <row r="14" spans="1:62" ht="12.75" customHeight="1" x14ac:dyDescent="0.25">
      <c r="A14" s="282" t="s">
        <v>72</v>
      </c>
      <c r="B14" s="283"/>
      <c r="C14" s="283"/>
      <c r="D14" s="283"/>
      <c r="E14" s="284"/>
      <c r="F14" s="285" t="s">
        <v>53</v>
      </c>
      <c r="G14" s="283"/>
      <c r="H14" s="283"/>
      <c r="I14" s="286"/>
      <c r="J14" s="285" t="s">
        <v>55</v>
      </c>
      <c r="K14" s="287"/>
      <c r="L14" s="288"/>
      <c r="M14" s="285" t="s">
        <v>56</v>
      </c>
      <c r="N14" s="283"/>
      <c r="O14" s="283"/>
      <c r="P14" s="316"/>
      <c r="Q14" s="289" t="s">
        <v>57</v>
      </c>
      <c r="R14" s="290"/>
      <c r="S14" s="290"/>
      <c r="T14" s="290"/>
      <c r="U14" s="290"/>
      <c r="V14" s="317"/>
      <c r="W14" s="285" t="s">
        <v>58</v>
      </c>
      <c r="X14" s="287"/>
      <c r="Y14" s="287"/>
      <c r="Z14" s="287"/>
      <c r="AA14" s="287"/>
      <c r="AB14" s="292"/>
      <c r="AC14" s="34"/>
      <c r="AD14" s="34"/>
      <c r="AE14" s="247"/>
      <c r="AF14" s="301" t="s">
        <v>73</v>
      </c>
      <c r="AG14" s="302"/>
      <c r="AH14" s="302"/>
      <c r="AI14" s="302"/>
      <c r="AJ14" s="302"/>
      <c r="AK14" s="302"/>
      <c r="AL14" s="302"/>
      <c r="AM14" s="302"/>
      <c r="AN14" s="294" t="s">
        <v>55</v>
      </c>
      <c r="AO14" s="294"/>
      <c r="AP14" s="295"/>
      <c r="AQ14" s="293" t="s">
        <v>74</v>
      </c>
      <c r="AR14" s="294"/>
      <c r="AS14" s="295"/>
      <c r="AT14" s="293" t="s">
        <v>75</v>
      </c>
      <c r="AU14" s="294"/>
      <c r="AV14" s="295"/>
      <c r="AW14" s="293" t="s">
        <v>76</v>
      </c>
      <c r="AX14" s="294"/>
      <c r="AY14" s="295"/>
      <c r="AZ14" s="293" t="s">
        <v>77</v>
      </c>
      <c r="BA14" s="294"/>
      <c r="BB14" s="295"/>
      <c r="BC14" s="293" t="s">
        <v>78</v>
      </c>
      <c r="BD14" s="294"/>
      <c r="BE14" s="295"/>
      <c r="BF14" s="293" t="s">
        <v>79</v>
      </c>
      <c r="BG14" s="294"/>
      <c r="BH14" s="296"/>
      <c r="BJ14" s="18"/>
    </row>
    <row r="15" spans="1:62" ht="12.75" customHeight="1" thickBot="1" x14ac:dyDescent="0.25">
      <c r="A15" s="263"/>
      <c r="B15" s="264"/>
      <c r="C15" s="264"/>
      <c r="D15" s="264"/>
      <c r="E15" s="265"/>
      <c r="F15" s="268" t="str">
        <f>IF(A12=0,"",A12)</f>
        <v/>
      </c>
      <c r="G15" s="271"/>
      <c r="H15" s="271"/>
      <c r="I15" s="305"/>
      <c r="J15" s="268" t="str">
        <f>IF(A15=0,"",A15/F15)</f>
        <v/>
      </c>
      <c r="K15" s="269"/>
      <c r="L15" s="270"/>
      <c r="M15" s="268" t="str">
        <f>IF(A15=0,"",IF(J15&lt;0.05,10,IF(J15&lt;0.1401,9-((J15-0.05)/0.09),IF(J15&lt;0.2901,7.9-((J15-0.15)/0.14*1.9),IF(J15&lt;0.4901,5.9-((J15-0.3)/0.19*1.9),IF(J15&lt;0.8901,3.9-((J15-0.5)/0.39*1.9),IF(J15&lt;1.01,1.9-((J15-0.9)/0.1*0.9),1)))))))</f>
        <v/>
      </c>
      <c r="N15" s="271"/>
      <c r="O15" s="271"/>
      <c r="P15" s="272"/>
      <c r="Q15" s="273" t="str">
        <f>IF(A15=0,"",IF(M15&lt;2,"Very Low",IF(M15&lt;4,"Low",IF(M15&lt;6,"Moderate",IF(M15&lt;8,"High",IF(M15&lt;10,"Very High",IF(M15&gt;=10,"Extreme")))))))</f>
        <v/>
      </c>
      <c r="R15" s="274"/>
      <c r="S15" s="274"/>
      <c r="T15" s="274"/>
      <c r="U15" s="275"/>
      <c r="V15" s="276"/>
      <c r="W15" s="306"/>
      <c r="X15" s="307"/>
      <c r="Y15" s="307"/>
      <c r="Z15" s="307"/>
      <c r="AA15" s="307"/>
      <c r="AB15" s="308"/>
      <c r="AC15" s="38"/>
      <c r="AD15" s="38"/>
      <c r="AE15" s="247"/>
      <c r="AF15" s="303"/>
      <c r="AG15" s="304"/>
      <c r="AH15" s="304"/>
      <c r="AI15" s="304"/>
      <c r="AJ15" s="304"/>
      <c r="AK15" s="304"/>
      <c r="AL15" s="304"/>
      <c r="AM15" s="304"/>
      <c r="AN15" s="297" t="s">
        <v>56</v>
      </c>
      <c r="AO15" s="297"/>
      <c r="AP15" s="298"/>
      <c r="AQ15" s="299" t="s">
        <v>67</v>
      </c>
      <c r="AR15" s="297"/>
      <c r="AS15" s="298"/>
      <c r="AT15" s="299" t="s">
        <v>68</v>
      </c>
      <c r="AU15" s="297"/>
      <c r="AV15" s="298"/>
      <c r="AW15" s="299" t="s">
        <v>69</v>
      </c>
      <c r="AX15" s="297"/>
      <c r="AY15" s="298"/>
      <c r="AZ15" s="299" t="s">
        <v>70</v>
      </c>
      <c r="BA15" s="297"/>
      <c r="BB15" s="298"/>
      <c r="BC15" s="299" t="s">
        <v>71</v>
      </c>
      <c r="BD15" s="297"/>
      <c r="BE15" s="298"/>
      <c r="BF15" s="299">
        <v>10</v>
      </c>
      <c r="BG15" s="297"/>
      <c r="BH15" s="300"/>
      <c r="BJ15" s="18"/>
    </row>
    <row r="16" spans="1:62" ht="12.75" customHeight="1" x14ac:dyDescent="0.25">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47"/>
      <c r="AF16" s="301" t="s">
        <v>80</v>
      </c>
      <c r="AG16" s="302"/>
      <c r="AH16" s="302"/>
      <c r="AI16" s="302"/>
      <c r="AJ16" s="302"/>
      <c r="AK16" s="302"/>
      <c r="AL16" s="302"/>
      <c r="AM16" s="302"/>
      <c r="AN16" s="294" t="s">
        <v>55</v>
      </c>
      <c r="AO16" s="294"/>
      <c r="AP16" s="295"/>
      <c r="AQ16" s="293" t="s">
        <v>81</v>
      </c>
      <c r="AR16" s="294"/>
      <c r="AS16" s="295"/>
      <c r="AT16" s="293" t="s">
        <v>82</v>
      </c>
      <c r="AU16" s="294"/>
      <c r="AV16" s="295"/>
      <c r="AW16" s="293" t="s">
        <v>83</v>
      </c>
      <c r="AX16" s="294"/>
      <c r="AY16" s="295"/>
      <c r="AZ16" s="293" t="s">
        <v>84</v>
      </c>
      <c r="BA16" s="294"/>
      <c r="BB16" s="295"/>
      <c r="BC16" s="293" t="s">
        <v>85</v>
      </c>
      <c r="BD16" s="333"/>
      <c r="BE16" s="334"/>
      <c r="BF16" s="293" t="s">
        <v>86</v>
      </c>
      <c r="BG16" s="294"/>
      <c r="BH16" s="296"/>
      <c r="BJ16" s="18"/>
    </row>
    <row r="17" spans="1:64" ht="12.75" customHeight="1" x14ac:dyDescent="0.25">
      <c r="A17" s="318" t="s">
        <v>87</v>
      </c>
      <c r="B17" s="319"/>
      <c r="C17" s="319"/>
      <c r="D17" s="319"/>
      <c r="E17" s="320"/>
      <c r="F17" s="324" t="s">
        <v>73</v>
      </c>
      <c r="G17" s="319"/>
      <c r="H17" s="319"/>
      <c r="I17" s="320"/>
      <c r="J17" s="309" t="s">
        <v>55</v>
      </c>
      <c r="K17" s="310"/>
      <c r="L17" s="326"/>
      <c r="M17" s="309" t="s">
        <v>56</v>
      </c>
      <c r="N17" s="328"/>
      <c r="O17" s="328"/>
      <c r="P17" s="329"/>
      <c r="Q17" s="324" t="s">
        <v>57</v>
      </c>
      <c r="R17" s="319"/>
      <c r="S17" s="319"/>
      <c r="T17" s="319"/>
      <c r="U17" s="319"/>
      <c r="V17" s="320"/>
      <c r="W17" s="309" t="s">
        <v>58</v>
      </c>
      <c r="X17" s="310"/>
      <c r="Y17" s="310"/>
      <c r="Z17" s="310"/>
      <c r="AA17" s="310"/>
      <c r="AB17" s="311"/>
      <c r="AC17" s="34"/>
      <c r="AD17" s="34"/>
      <c r="AE17" s="247"/>
      <c r="AF17" s="303"/>
      <c r="AG17" s="304"/>
      <c r="AH17" s="304"/>
      <c r="AI17" s="304"/>
      <c r="AJ17" s="304"/>
      <c r="AK17" s="304"/>
      <c r="AL17" s="304"/>
      <c r="AM17" s="304"/>
      <c r="AN17" s="297" t="s">
        <v>56</v>
      </c>
      <c r="AO17" s="297"/>
      <c r="AP17" s="298"/>
      <c r="AQ17" s="299" t="s">
        <v>67</v>
      </c>
      <c r="AR17" s="297"/>
      <c r="AS17" s="298"/>
      <c r="AT17" s="299" t="s">
        <v>68</v>
      </c>
      <c r="AU17" s="297"/>
      <c r="AV17" s="298"/>
      <c r="AW17" s="299" t="s">
        <v>69</v>
      </c>
      <c r="AX17" s="297"/>
      <c r="AY17" s="298"/>
      <c r="AZ17" s="299" t="s">
        <v>70</v>
      </c>
      <c r="BA17" s="297"/>
      <c r="BB17" s="298"/>
      <c r="BC17" s="299" t="s">
        <v>71</v>
      </c>
      <c r="BD17" s="297"/>
      <c r="BE17" s="298"/>
      <c r="BF17" s="299">
        <v>10</v>
      </c>
      <c r="BG17" s="297"/>
      <c r="BH17" s="300"/>
      <c r="BJ17" s="18"/>
    </row>
    <row r="18" spans="1:64" ht="12.75" customHeight="1" x14ac:dyDescent="0.25">
      <c r="A18" s="321"/>
      <c r="B18" s="322"/>
      <c r="C18" s="322"/>
      <c r="D18" s="322"/>
      <c r="E18" s="323"/>
      <c r="F18" s="325"/>
      <c r="G18" s="322"/>
      <c r="H18" s="322"/>
      <c r="I18" s="323"/>
      <c r="J18" s="312"/>
      <c r="K18" s="313"/>
      <c r="L18" s="327"/>
      <c r="M18" s="330"/>
      <c r="N18" s="331"/>
      <c r="O18" s="331"/>
      <c r="P18" s="332"/>
      <c r="Q18" s="325"/>
      <c r="R18" s="322"/>
      <c r="S18" s="322"/>
      <c r="T18" s="322"/>
      <c r="U18" s="322"/>
      <c r="V18" s="323"/>
      <c r="W18" s="312"/>
      <c r="X18" s="313"/>
      <c r="Y18" s="313"/>
      <c r="Z18" s="313"/>
      <c r="AA18" s="313"/>
      <c r="AB18" s="314"/>
      <c r="AC18" s="34"/>
      <c r="AD18" s="34"/>
      <c r="AE18" s="247"/>
      <c r="AF18" s="301" t="s">
        <v>88</v>
      </c>
      <c r="AG18" s="302"/>
      <c r="AH18" s="302"/>
      <c r="AI18" s="302"/>
      <c r="AJ18" s="302"/>
      <c r="AK18" s="302"/>
      <c r="AL18" s="302"/>
      <c r="AM18" s="302"/>
      <c r="AN18" s="294" t="s">
        <v>55</v>
      </c>
      <c r="AO18" s="294"/>
      <c r="AP18" s="295"/>
      <c r="AQ18" s="293" t="s">
        <v>89</v>
      </c>
      <c r="AR18" s="294"/>
      <c r="AS18" s="295"/>
      <c r="AT18" s="293" t="s">
        <v>90</v>
      </c>
      <c r="AU18" s="294"/>
      <c r="AV18" s="295"/>
      <c r="AW18" s="293" t="s">
        <v>91</v>
      </c>
      <c r="AX18" s="294"/>
      <c r="AY18" s="295"/>
      <c r="AZ18" s="293" t="s">
        <v>92</v>
      </c>
      <c r="BA18" s="294"/>
      <c r="BB18" s="295"/>
      <c r="BC18" s="293" t="s">
        <v>93</v>
      </c>
      <c r="BD18" s="294"/>
      <c r="BE18" s="295"/>
      <c r="BF18" s="293" t="s">
        <v>94</v>
      </c>
      <c r="BG18" s="294"/>
      <c r="BH18" s="296"/>
      <c r="BJ18" s="18"/>
    </row>
    <row r="19" spans="1:64" ht="12.75" customHeight="1" thickBot="1" x14ac:dyDescent="0.25">
      <c r="A19" s="263"/>
      <c r="B19" s="264"/>
      <c r="C19" s="264"/>
      <c r="D19" s="264"/>
      <c r="E19" s="265"/>
      <c r="F19" s="268" t="str">
        <f>J15</f>
        <v/>
      </c>
      <c r="G19" s="271"/>
      <c r="H19" s="271"/>
      <c r="I19" s="305"/>
      <c r="J19" s="268" t="str">
        <f>IF(A19=0,"",A19*F19)</f>
        <v/>
      </c>
      <c r="K19" s="269"/>
      <c r="L19" s="270"/>
      <c r="M19" s="273" t="str">
        <f>IF(A19=0,"",IF(J19&lt;5,10,IF(J19&lt;14.01,9-(J19-5)/9,IF(J19&lt;29.01,7.9-((J19-15)/14*1.9),IF(J19&lt;54.01,5.9-((J19-30)/24*1.9),IF(J19&lt;79.01,3.9-((J19-55)/24*1.9),IF(J19&lt;100.01,1.9-((J19-80)/20*0.9),1)))))))</f>
        <v/>
      </c>
      <c r="N19" s="274"/>
      <c r="O19" s="274"/>
      <c r="P19" s="315"/>
      <c r="Q19" s="273" t="str">
        <f>IF(A19=0,"",IF(M19&lt;2,"Very Low",IF(M19&lt;4,"Low",IF(M19&lt;6,"Moderate",IF(M19&lt;8,"High",IF(M19&lt;10,"Very High",IF(M19&gt;=10,"Extreme")))))))</f>
        <v/>
      </c>
      <c r="R19" s="274"/>
      <c r="S19" s="274"/>
      <c r="T19" s="274"/>
      <c r="U19" s="275"/>
      <c r="V19" s="276"/>
      <c r="W19" s="306"/>
      <c r="X19" s="307"/>
      <c r="Y19" s="307"/>
      <c r="Z19" s="307"/>
      <c r="AA19" s="307"/>
      <c r="AB19" s="308"/>
      <c r="AC19" s="38"/>
      <c r="AD19" s="38"/>
      <c r="AE19" s="247"/>
      <c r="AF19" s="303"/>
      <c r="AG19" s="304"/>
      <c r="AH19" s="304"/>
      <c r="AI19" s="304"/>
      <c r="AJ19" s="304"/>
      <c r="AK19" s="304"/>
      <c r="AL19" s="304"/>
      <c r="AM19" s="304"/>
      <c r="AN19" s="297" t="s">
        <v>56</v>
      </c>
      <c r="AO19" s="297"/>
      <c r="AP19" s="298"/>
      <c r="AQ19" s="299" t="s">
        <v>67</v>
      </c>
      <c r="AR19" s="297"/>
      <c r="AS19" s="298"/>
      <c r="AT19" s="299" t="s">
        <v>68</v>
      </c>
      <c r="AU19" s="297"/>
      <c r="AV19" s="298"/>
      <c r="AW19" s="299" t="s">
        <v>69</v>
      </c>
      <c r="AX19" s="297"/>
      <c r="AY19" s="298"/>
      <c r="AZ19" s="299" t="s">
        <v>70</v>
      </c>
      <c r="BA19" s="297"/>
      <c r="BB19" s="298"/>
      <c r="BC19" s="299" t="s">
        <v>71</v>
      </c>
      <c r="BD19" s="297"/>
      <c r="BE19" s="298"/>
      <c r="BF19" s="299">
        <v>10</v>
      </c>
      <c r="BG19" s="297"/>
      <c r="BH19" s="300"/>
      <c r="BJ19" s="18"/>
    </row>
    <row r="20" spans="1:64" ht="12.75" customHeight="1" x14ac:dyDescent="0.25">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47"/>
      <c r="AF20" s="301" t="s">
        <v>95</v>
      </c>
      <c r="AG20" s="302"/>
      <c r="AH20" s="302"/>
      <c r="AI20" s="302"/>
      <c r="AJ20" s="302"/>
      <c r="AK20" s="302"/>
      <c r="AL20" s="302"/>
      <c r="AM20" s="302"/>
      <c r="AN20" s="294" t="s">
        <v>55</v>
      </c>
      <c r="AO20" s="294"/>
      <c r="AP20" s="295"/>
      <c r="AQ20" s="293" t="s">
        <v>81</v>
      </c>
      <c r="AR20" s="294"/>
      <c r="AS20" s="295"/>
      <c r="AT20" s="293" t="s">
        <v>82</v>
      </c>
      <c r="AU20" s="294"/>
      <c r="AV20" s="295"/>
      <c r="AW20" s="293" t="s">
        <v>83</v>
      </c>
      <c r="AX20" s="294"/>
      <c r="AY20" s="295"/>
      <c r="AZ20" s="293" t="s">
        <v>84</v>
      </c>
      <c r="BA20" s="294"/>
      <c r="BB20" s="295"/>
      <c r="BC20" s="293" t="s">
        <v>96</v>
      </c>
      <c r="BD20" s="294"/>
      <c r="BE20" s="295"/>
      <c r="BF20" s="293" t="s">
        <v>97</v>
      </c>
      <c r="BG20" s="294"/>
      <c r="BH20" s="296"/>
      <c r="BJ20" s="18"/>
    </row>
    <row r="21" spans="1:64" ht="12.75" customHeight="1" thickBot="1" x14ac:dyDescent="0.3">
      <c r="A21" s="282" t="s">
        <v>98</v>
      </c>
      <c r="B21" s="283"/>
      <c r="C21" s="283"/>
      <c r="D21" s="283"/>
      <c r="E21" s="284"/>
      <c r="F21" s="122"/>
      <c r="G21" s="127"/>
      <c r="H21" s="127"/>
      <c r="I21" s="127"/>
      <c r="J21" s="127"/>
      <c r="K21" s="127"/>
      <c r="L21" s="46"/>
      <c r="M21" s="285" t="s">
        <v>56</v>
      </c>
      <c r="N21" s="283"/>
      <c r="O21" s="283"/>
      <c r="P21" s="316"/>
      <c r="Q21" s="289" t="s">
        <v>57</v>
      </c>
      <c r="R21" s="290"/>
      <c r="S21" s="290"/>
      <c r="T21" s="290"/>
      <c r="U21" s="290"/>
      <c r="V21" s="291"/>
      <c r="W21" s="285" t="s">
        <v>58</v>
      </c>
      <c r="X21" s="287"/>
      <c r="Y21" s="287"/>
      <c r="Z21" s="287"/>
      <c r="AA21" s="287"/>
      <c r="AB21" s="292"/>
      <c r="AC21" s="34"/>
      <c r="AD21" s="34"/>
      <c r="AE21" s="247"/>
      <c r="AF21" s="343"/>
      <c r="AG21" s="344"/>
      <c r="AH21" s="344"/>
      <c r="AI21" s="344"/>
      <c r="AJ21" s="344"/>
      <c r="AK21" s="344"/>
      <c r="AL21" s="344"/>
      <c r="AM21" s="344"/>
      <c r="AN21" s="336" t="s">
        <v>56</v>
      </c>
      <c r="AO21" s="336"/>
      <c r="AP21" s="337"/>
      <c r="AQ21" s="335" t="s">
        <v>67</v>
      </c>
      <c r="AR21" s="336"/>
      <c r="AS21" s="337"/>
      <c r="AT21" s="335" t="s">
        <v>68</v>
      </c>
      <c r="AU21" s="336"/>
      <c r="AV21" s="337"/>
      <c r="AW21" s="335" t="s">
        <v>69</v>
      </c>
      <c r="AX21" s="336"/>
      <c r="AY21" s="337"/>
      <c r="AZ21" s="335" t="s">
        <v>70</v>
      </c>
      <c r="BA21" s="336"/>
      <c r="BB21" s="337"/>
      <c r="BC21" s="335" t="s">
        <v>71</v>
      </c>
      <c r="BD21" s="336"/>
      <c r="BE21" s="337"/>
      <c r="BF21" s="335">
        <v>10</v>
      </c>
      <c r="BG21" s="336"/>
      <c r="BH21" s="338"/>
      <c r="BJ21" s="18"/>
    </row>
    <row r="22" spans="1:64" ht="12.75" customHeight="1" thickBot="1" x14ac:dyDescent="0.25">
      <c r="A22" s="263"/>
      <c r="B22" s="264"/>
      <c r="C22" s="264"/>
      <c r="D22" s="264"/>
      <c r="E22" s="265"/>
      <c r="F22" s="47"/>
      <c r="G22" s="126"/>
      <c r="H22" s="126"/>
      <c r="I22" s="126"/>
      <c r="J22" s="126"/>
      <c r="K22" s="126"/>
      <c r="L22" s="49"/>
      <c r="M22" s="339" t="str">
        <f>IF(A22=0,"",IF(A22&gt;119,10,IF(A22&gt;90.99,(A22-91)/28+8,IF(A22&gt;80.99,(A22-81)/9*1.9+6,IF(A22&gt;60.99,(A22-61)/19*1.9+4,IF(A22&gt;20.99,(A22-21)/39*1.9+2,IF(A22&gt;0,(A22-0)/20*0.9+1,1)))))))</f>
        <v/>
      </c>
      <c r="N22" s="340"/>
      <c r="O22" s="340"/>
      <c r="P22" s="315"/>
      <c r="Q22" s="273" t="str">
        <f>IF(A22=0,"",IF(M22&lt;2,"Very Low",IF(M22&lt;4,"Low",IF(M22&lt;6,"Moderate",IF(M22&lt;8,"High",IF(M22&lt;10,"Very High",IF(M22&gt;=10,"Extreme")))))))</f>
        <v/>
      </c>
      <c r="R22" s="274"/>
      <c r="S22" s="274"/>
      <c r="T22" s="274"/>
      <c r="U22" s="275"/>
      <c r="V22" s="276"/>
      <c r="W22" s="306"/>
      <c r="X22" s="307"/>
      <c r="Y22" s="307"/>
      <c r="Z22" s="307"/>
      <c r="AA22" s="307"/>
      <c r="AB22" s="308"/>
      <c r="AC22" s="38"/>
      <c r="AD22" s="38"/>
      <c r="AE22" s="247"/>
      <c r="AF22" s="248" t="s">
        <v>99</v>
      </c>
      <c r="AG22" s="248"/>
      <c r="AH22" s="248"/>
      <c r="AI22" s="248"/>
      <c r="AJ22" s="248"/>
      <c r="AK22" s="248"/>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2"/>
      <c r="BJ22" s="18"/>
    </row>
    <row r="23" spans="1:64" ht="12.75" customHeight="1" x14ac:dyDescent="0.2">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2" t="s">
        <v>100</v>
      </c>
      <c r="AF23" s="354" t="s">
        <v>101</v>
      </c>
      <c r="AG23" s="355"/>
      <c r="AH23" s="356"/>
      <c r="AI23" s="356"/>
      <c r="AJ23" s="356"/>
      <c r="AK23" s="356"/>
      <c r="AL23" s="200"/>
      <c r="AM23" s="357"/>
      <c r="AN23" s="358" t="s">
        <v>102</v>
      </c>
      <c r="AO23" s="200"/>
      <c r="AP23" s="200"/>
      <c r="AQ23" s="200"/>
      <c r="AR23" s="200"/>
      <c r="AS23" s="200"/>
      <c r="AT23" s="200"/>
      <c r="AU23" s="200"/>
      <c r="AV23" s="200"/>
      <c r="AW23" s="200"/>
      <c r="AX23" s="200"/>
      <c r="AY23" s="200"/>
      <c r="AZ23" s="200"/>
      <c r="BA23" s="200"/>
      <c r="BB23" s="200"/>
      <c r="BC23" s="200"/>
      <c r="BD23" s="200"/>
      <c r="BE23" s="200"/>
      <c r="BF23" s="200"/>
      <c r="BG23" s="200"/>
      <c r="BH23" s="201"/>
      <c r="BJ23" s="18"/>
    </row>
    <row r="24" spans="1:64" ht="12.75" customHeight="1" x14ac:dyDescent="0.2">
      <c r="A24" s="318" t="s">
        <v>103</v>
      </c>
      <c r="B24" s="319"/>
      <c r="C24" s="319"/>
      <c r="D24" s="319"/>
      <c r="E24" s="320"/>
      <c r="F24" s="123"/>
      <c r="G24" s="124"/>
      <c r="H24" s="124"/>
      <c r="I24" s="52"/>
      <c r="J24" s="52"/>
      <c r="K24" s="52"/>
      <c r="L24" s="53"/>
      <c r="M24" s="309" t="s">
        <v>56</v>
      </c>
      <c r="N24" s="328"/>
      <c r="O24" s="328"/>
      <c r="P24" s="329"/>
      <c r="Q24" s="324" t="s">
        <v>57</v>
      </c>
      <c r="R24" s="319"/>
      <c r="S24" s="319"/>
      <c r="T24" s="319"/>
      <c r="U24" s="319"/>
      <c r="V24" s="320"/>
      <c r="W24" s="309" t="s">
        <v>58</v>
      </c>
      <c r="X24" s="310"/>
      <c r="Y24" s="310"/>
      <c r="Z24" s="310"/>
      <c r="AA24" s="310"/>
      <c r="AB24" s="311"/>
      <c r="AC24" s="34"/>
      <c r="AD24" s="34"/>
      <c r="AE24" s="352"/>
      <c r="AF24" s="348" t="s">
        <v>104</v>
      </c>
      <c r="AG24" s="349"/>
      <c r="AH24" s="346"/>
      <c r="AI24" s="346"/>
      <c r="AJ24" s="346"/>
      <c r="AK24" s="346"/>
      <c r="AL24" s="346"/>
      <c r="AM24" s="350"/>
      <c r="AN24" s="345" t="s">
        <v>105</v>
      </c>
      <c r="AO24" s="346"/>
      <c r="AP24" s="346"/>
      <c r="AQ24" s="346"/>
      <c r="AR24" s="346"/>
      <c r="AS24" s="346"/>
      <c r="AT24" s="346"/>
      <c r="AU24" s="346"/>
      <c r="AV24" s="346"/>
      <c r="AW24" s="346"/>
      <c r="AX24" s="346"/>
      <c r="AY24" s="346"/>
      <c r="AZ24" s="346"/>
      <c r="BA24" s="346"/>
      <c r="BB24" s="346"/>
      <c r="BC24" s="346"/>
      <c r="BD24" s="346"/>
      <c r="BE24" s="346"/>
      <c r="BF24" s="346"/>
      <c r="BG24" s="346"/>
      <c r="BH24" s="347"/>
      <c r="BJ24" s="18"/>
    </row>
    <row r="25" spans="1:64" ht="12.75" customHeight="1" x14ac:dyDescent="0.2">
      <c r="A25" s="321"/>
      <c r="B25" s="322"/>
      <c r="C25" s="322"/>
      <c r="D25" s="322"/>
      <c r="E25" s="323"/>
      <c r="F25" s="54"/>
      <c r="G25" s="55"/>
      <c r="H25" s="55"/>
      <c r="I25" s="55"/>
      <c r="J25" s="55"/>
      <c r="K25" s="55"/>
      <c r="L25" s="56"/>
      <c r="M25" s="330"/>
      <c r="N25" s="331"/>
      <c r="O25" s="331"/>
      <c r="P25" s="332"/>
      <c r="Q25" s="325"/>
      <c r="R25" s="322"/>
      <c r="S25" s="322"/>
      <c r="T25" s="322"/>
      <c r="U25" s="322"/>
      <c r="V25" s="323"/>
      <c r="W25" s="312"/>
      <c r="X25" s="313"/>
      <c r="Y25" s="313"/>
      <c r="Z25" s="313"/>
      <c r="AA25" s="313"/>
      <c r="AB25" s="314"/>
      <c r="AC25" s="34"/>
      <c r="AD25" s="34"/>
      <c r="AE25" s="352"/>
      <c r="AF25" s="348" t="s">
        <v>106</v>
      </c>
      <c r="AG25" s="349"/>
      <c r="AH25" s="287"/>
      <c r="AI25" s="287"/>
      <c r="AJ25" s="287"/>
      <c r="AK25" s="287"/>
      <c r="AL25" s="346"/>
      <c r="AM25" s="350"/>
      <c r="AN25" s="345" t="s">
        <v>107</v>
      </c>
      <c r="AO25" s="346"/>
      <c r="AP25" s="346"/>
      <c r="AQ25" s="346"/>
      <c r="AR25" s="346"/>
      <c r="AS25" s="346"/>
      <c r="AT25" s="346"/>
      <c r="AU25" s="346"/>
      <c r="AV25" s="346"/>
      <c r="AW25" s="346"/>
      <c r="AX25" s="346"/>
      <c r="AY25" s="346"/>
      <c r="AZ25" s="346"/>
      <c r="BA25" s="346"/>
      <c r="BB25" s="346"/>
      <c r="BC25" s="346"/>
      <c r="BD25" s="346"/>
      <c r="BE25" s="346"/>
      <c r="BF25" s="346"/>
      <c r="BG25" s="346"/>
      <c r="BH25" s="347"/>
      <c r="BJ25" s="18"/>
    </row>
    <row r="26" spans="1:64" ht="12.75" customHeight="1" thickBot="1" x14ac:dyDescent="0.25">
      <c r="A26" s="263"/>
      <c r="B26" s="264"/>
      <c r="C26" s="264"/>
      <c r="D26" s="264"/>
      <c r="E26" s="265"/>
      <c r="F26" s="47"/>
      <c r="G26" s="126"/>
      <c r="H26" s="126"/>
      <c r="I26" s="126"/>
      <c r="J26" s="126"/>
      <c r="K26" s="126"/>
      <c r="L26" s="49"/>
      <c r="M26" s="268" t="str">
        <f>IF(A26=0,"",IF(A26&lt;10,10,IF(A26&lt;15.01,9-((A26-10)/5),IF(A26&lt;29.01,7.9-((A26-15)/14*1.9),IF(A26&lt;54.01,5.9-((A26-30)/24*1.9),IF(A26&lt;79.01,3.9-((A26-55)/24*1.9),IF(A26&lt;100.01,1.9-((A26-80)/20*0.9),1)))))))</f>
        <v/>
      </c>
      <c r="N26" s="271"/>
      <c r="O26" s="271"/>
      <c r="P26" s="272"/>
      <c r="Q26" s="273" t="str">
        <f>IF(A26=0,"",IF(M26&lt;2,"Very Low",IF(M26&lt;4,"Low",IF(M26&lt;6,"Moderate",IF(M26&lt;8,"High",IF(M26&lt;10,"Very High",IF(M26&gt;=10,"Extreme")))))))</f>
        <v/>
      </c>
      <c r="R26" s="274"/>
      <c r="S26" s="274"/>
      <c r="T26" s="274"/>
      <c r="U26" s="275"/>
      <c r="V26" s="276"/>
      <c r="W26" s="306"/>
      <c r="X26" s="307"/>
      <c r="Y26" s="307"/>
      <c r="Z26" s="307"/>
      <c r="AA26" s="307"/>
      <c r="AB26" s="308"/>
      <c r="AC26" s="38"/>
      <c r="AD26" s="38"/>
      <c r="AE26" s="352"/>
      <c r="AF26" s="348" t="s">
        <v>108</v>
      </c>
      <c r="AG26" s="349"/>
      <c r="AH26" s="287"/>
      <c r="AI26" s="287"/>
      <c r="AJ26" s="287"/>
      <c r="AK26" s="287"/>
      <c r="AL26" s="346"/>
      <c r="AM26" s="350"/>
      <c r="AN26" s="351" t="s">
        <v>109</v>
      </c>
      <c r="AO26" s="346"/>
      <c r="AP26" s="346"/>
      <c r="AQ26" s="346"/>
      <c r="AR26" s="346"/>
      <c r="AS26" s="346"/>
      <c r="AT26" s="346"/>
      <c r="AU26" s="346"/>
      <c r="AV26" s="346"/>
      <c r="AW26" s="346"/>
      <c r="AX26" s="346"/>
      <c r="AY26" s="346"/>
      <c r="AZ26" s="346"/>
      <c r="BA26" s="346"/>
      <c r="BB26" s="346"/>
      <c r="BC26" s="346"/>
      <c r="BD26" s="346"/>
      <c r="BE26" s="346"/>
      <c r="BF26" s="346"/>
      <c r="BG26" s="346"/>
      <c r="BH26" s="347"/>
      <c r="BJ26" s="18"/>
    </row>
    <row r="27" spans="1:64" ht="12.75" customHeight="1" x14ac:dyDescent="0.2">
      <c r="A27" s="39"/>
      <c r="B27" s="40"/>
      <c r="C27" s="40"/>
      <c r="D27" s="40"/>
      <c r="E27" s="40"/>
      <c r="F27" s="57"/>
      <c r="G27" s="57"/>
      <c r="H27" s="57"/>
      <c r="I27" s="57"/>
      <c r="J27" s="57"/>
      <c r="K27" s="57"/>
      <c r="L27" s="58"/>
      <c r="M27" s="359" t="s">
        <v>110</v>
      </c>
      <c r="N27" s="360"/>
      <c r="O27" s="360"/>
      <c r="P27" s="361"/>
      <c r="Q27" s="362"/>
      <c r="R27" s="362"/>
      <c r="S27" s="362"/>
      <c r="T27" s="362"/>
      <c r="U27" s="362"/>
      <c r="V27" s="363"/>
      <c r="W27" s="285" t="s">
        <v>58</v>
      </c>
      <c r="X27" s="287"/>
      <c r="Y27" s="287"/>
      <c r="Z27" s="287"/>
      <c r="AA27" s="287"/>
      <c r="AB27" s="292"/>
      <c r="AC27" s="34"/>
      <c r="AD27" s="34"/>
      <c r="AE27" s="352"/>
      <c r="AF27" s="348" t="s">
        <v>111</v>
      </c>
      <c r="AG27" s="349"/>
      <c r="AH27" s="287"/>
      <c r="AI27" s="287"/>
      <c r="AJ27" s="287"/>
      <c r="AK27" s="287"/>
      <c r="AL27" s="346"/>
      <c r="AM27" s="350"/>
      <c r="AN27" s="351" t="s">
        <v>112</v>
      </c>
      <c r="AO27" s="346"/>
      <c r="AP27" s="346"/>
      <c r="AQ27" s="346"/>
      <c r="AR27" s="346"/>
      <c r="AS27" s="346"/>
      <c r="AT27" s="346"/>
      <c r="AU27" s="346"/>
      <c r="AV27" s="346"/>
      <c r="AW27" s="346"/>
      <c r="AX27" s="346"/>
      <c r="AY27" s="346"/>
      <c r="AZ27" s="346"/>
      <c r="BA27" s="346"/>
      <c r="BB27" s="346"/>
      <c r="BC27" s="346"/>
      <c r="BD27" s="346"/>
      <c r="BE27" s="346"/>
      <c r="BF27" s="346"/>
      <c r="BG27" s="346"/>
      <c r="BH27" s="347"/>
      <c r="BJ27" s="18"/>
    </row>
    <row r="28" spans="1:64" ht="12.75" customHeight="1" thickBot="1" x14ac:dyDescent="0.25">
      <c r="A28" s="59" t="s">
        <v>113</v>
      </c>
      <c r="B28" s="60"/>
      <c r="C28" s="60"/>
      <c r="D28" s="60"/>
      <c r="E28" s="61"/>
      <c r="F28" s="61"/>
      <c r="G28" s="61"/>
      <c r="H28" s="61"/>
      <c r="I28" s="61"/>
      <c r="J28" s="61"/>
      <c r="K28" s="61"/>
      <c r="L28" s="62"/>
      <c r="M28" s="266"/>
      <c r="N28" s="264"/>
      <c r="O28" s="264"/>
      <c r="P28" s="364"/>
      <c r="Q28" s="365"/>
      <c r="R28" s="365"/>
      <c r="S28" s="365"/>
      <c r="T28" s="365"/>
      <c r="U28" s="365"/>
      <c r="V28" s="366"/>
      <c r="W28" s="306"/>
      <c r="X28" s="307"/>
      <c r="Y28" s="307"/>
      <c r="Z28" s="307"/>
      <c r="AA28" s="307"/>
      <c r="AB28" s="308"/>
      <c r="AC28" s="38"/>
      <c r="AD28" s="38"/>
      <c r="AE28" s="352"/>
      <c r="AF28" s="348" t="s">
        <v>114</v>
      </c>
      <c r="AG28" s="349"/>
      <c r="AH28" s="287"/>
      <c r="AI28" s="287"/>
      <c r="AJ28" s="287"/>
      <c r="AK28" s="287"/>
      <c r="AL28" s="367"/>
      <c r="AM28" s="368"/>
      <c r="AN28" s="345" t="s">
        <v>115</v>
      </c>
      <c r="AO28" s="346"/>
      <c r="AP28" s="346"/>
      <c r="AQ28" s="346"/>
      <c r="AR28" s="346"/>
      <c r="AS28" s="346"/>
      <c r="AT28" s="346"/>
      <c r="AU28" s="346"/>
      <c r="AV28" s="346"/>
      <c r="AW28" s="346"/>
      <c r="AX28" s="346"/>
      <c r="AY28" s="346"/>
      <c r="AZ28" s="346"/>
      <c r="BA28" s="346"/>
      <c r="BB28" s="346"/>
      <c r="BC28" s="346"/>
      <c r="BD28" s="346"/>
      <c r="BE28" s="346"/>
      <c r="BF28" s="346"/>
      <c r="BG28" s="346"/>
      <c r="BH28" s="347"/>
      <c r="BJ28" s="18"/>
    </row>
    <row r="29" spans="1:64" ht="12.75" customHeight="1" thickBot="1" x14ac:dyDescent="0.25">
      <c r="A29" s="39"/>
      <c r="B29" s="40"/>
      <c r="C29" s="40"/>
      <c r="D29" s="40"/>
      <c r="E29" s="40"/>
      <c r="F29" s="57"/>
      <c r="G29" s="57"/>
      <c r="H29" s="57"/>
      <c r="I29" s="57"/>
      <c r="J29" s="57"/>
      <c r="K29" s="57"/>
      <c r="L29" s="58"/>
      <c r="M29" s="359" t="s">
        <v>110</v>
      </c>
      <c r="N29" s="360"/>
      <c r="O29" s="360"/>
      <c r="P29" s="396"/>
      <c r="Q29" s="397"/>
      <c r="R29" s="362"/>
      <c r="S29" s="362"/>
      <c r="T29" s="362"/>
      <c r="U29" s="398"/>
      <c r="V29" s="399"/>
      <c r="W29" s="285" t="s">
        <v>58</v>
      </c>
      <c r="X29" s="287"/>
      <c r="Y29" s="287"/>
      <c r="Z29" s="287"/>
      <c r="AA29" s="287"/>
      <c r="AB29" s="292"/>
      <c r="AC29" s="34"/>
      <c r="AD29" s="34"/>
      <c r="AE29" s="352"/>
      <c r="AF29" s="400" t="s">
        <v>116</v>
      </c>
      <c r="AG29" s="401"/>
      <c r="AH29" s="402"/>
      <c r="AI29" s="402"/>
      <c r="AJ29" s="402"/>
      <c r="AK29" s="402"/>
      <c r="AL29" s="403"/>
      <c r="AM29" s="404"/>
      <c r="AN29" s="405" t="s">
        <v>117</v>
      </c>
      <c r="AO29" s="406"/>
      <c r="AP29" s="406"/>
      <c r="AQ29" s="406"/>
      <c r="AR29" s="406"/>
      <c r="AS29" s="406"/>
      <c r="AT29" s="406"/>
      <c r="AU29" s="406"/>
      <c r="AV29" s="406"/>
      <c r="AW29" s="406"/>
      <c r="AX29" s="406"/>
      <c r="AY29" s="406"/>
      <c r="AZ29" s="406"/>
      <c r="BA29" s="406"/>
      <c r="BB29" s="406"/>
      <c r="BC29" s="406"/>
      <c r="BD29" s="406"/>
      <c r="BE29" s="406"/>
      <c r="BF29" s="406"/>
      <c r="BG29" s="406"/>
      <c r="BH29" s="407"/>
      <c r="BJ29" s="18"/>
    </row>
    <row r="30" spans="1:64" ht="12.75" customHeight="1" thickBot="1" x14ac:dyDescent="0.25">
      <c r="A30" s="63" t="s">
        <v>118</v>
      </c>
      <c r="B30" s="64"/>
      <c r="C30" s="64"/>
      <c r="D30" s="64"/>
      <c r="E30" s="65"/>
      <c r="F30" s="65"/>
      <c r="G30" s="65"/>
      <c r="H30" s="65"/>
      <c r="I30" s="65"/>
      <c r="J30" s="65"/>
      <c r="K30" s="65"/>
      <c r="L30" s="66"/>
      <c r="M30" s="408"/>
      <c r="N30" s="409"/>
      <c r="O30" s="409"/>
      <c r="P30" s="410"/>
      <c r="Q30" s="309"/>
      <c r="R30" s="328"/>
      <c r="S30" s="328"/>
      <c r="T30" s="328"/>
      <c r="U30" s="411"/>
      <c r="V30" s="412"/>
      <c r="W30" s="306"/>
      <c r="X30" s="307"/>
      <c r="Y30" s="307"/>
      <c r="Z30" s="307"/>
      <c r="AA30" s="307"/>
      <c r="AB30" s="308"/>
      <c r="AC30" s="38"/>
      <c r="AD30" s="38"/>
      <c r="AE30" s="352"/>
      <c r="AF30" s="248" t="s">
        <v>119</v>
      </c>
      <c r="AG30" s="248"/>
      <c r="AH30" s="248"/>
      <c r="AI30" s="248"/>
      <c r="AJ30" s="248"/>
      <c r="AK30" s="248"/>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2"/>
      <c r="BJ30" s="18"/>
    </row>
    <row r="31" spans="1:64" s="19" customFormat="1" ht="12.75" customHeight="1" thickTop="1" thickBot="1" x14ac:dyDescent="0.3">
      <c r="A31" s="421" t="s">
        <v>120</v>
      </c>
      <c r="B31" s="422"/>
      <c r="C31" s="422"/>
      <c r="D31" s="422"/>
      <c r="E31" s="423"/>
      <c r="F31" s="423"/>
      <c r="G31" s="423"/>
      <c r="H31" s="423"/>
      <c r="I31" s="423"/>
      <c r="J31" s="423"/>
      <c r="K31" s="423"/>
      <c r="L31" s="423"/>
      <c r="M31" s="424" t="str">
        <f>IF(A12=0,"",SUM(M11:P30))</f>
        <v/>
      </c>
      <c r="N31" s="424"/>
      <c r="O31" s="424"/>
      <c r="P31" s="425"/>
      <c r="Q31" s="369"/>
      <c r="R31" s="369"/>
      <c r="S31" s="369"/>
      <c r="T31" s="369"/>
      <c r="U31" s="370"/>
      <c r="V31" s="370"/>
      <c r="W31" s="370"/>
      <c r="X31" s="370"/>
      <c r="Y31" s="370"/>
      <c r="Z31" s="370"/>
      <c r="AA31" s="371"/>
      <c r="AB31" s="372"/>
      <c r="AC31" s="67"/>
      <c r="AD31" s="67"/>
      <c r="AE31" s="353"/>
      <c r="AF31" s="373" t="s">
        <v>121</v>
      </c>
      <c r="AG31" s="374"/>
      <c r="AH31" s="374"/>
      <c r="AI31" s="374"/>
      <c r="AJ31" s="374"/>
      <c r="AK31" s="374"/>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75"/>
      <c r="BH31" s="376"/>
      <c r="BJ31" s="23"/>
      <c r="BK31" s="23"/>
      <c r="BL31" s="23"/>
    </row>
    <row r="32" spans="1:64" ht="12.75" customHeight="1" thickBot="1" x14ac:dyDescent="0.3">
      <c r="A32" s="19"/>
      <c r="B32" s="19"/>
      <c r="C32" s="19"/>
      <c r="D32" s="19"/>
      <c r="E32" s="19"/>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B32" s="19"/>
      <c r="BC32" s="19"/>
      <c r="BD32" s="19"/>
      <c r="BE32" s="19"/>
      <c r="BF32" s="19"/>
      <c r="BG32" s="19"/>
      <c r="BH32" s="19"/>
      <c r="BI32" s="71"/>
    </row>
    <row r="33" spans="1:61" ht="12.75" customHeight="1" x14ac:dyDescent="0.25">
      <c r="A33" s="377" t="s">
        <v>122</v>
      </c>
      <c r="B33" s="356"/>
      <c r="C33" s="356"/>
      <c r="D33" s="356"/>
      <c r="E33" s="356"/>
      <c r="F33" s="356"/>
      <c r="G33" s="356"/>
      <c r="H33" s="356"/>
      <c r="I33" s="356"/>
      <c r="J33" s="356"/>
      <c r="K33" s="356"/>
      <c r="L33" s="356"/>
      <c r="M33" s="378"/>
      <c r="N33" s="70"/>
      <c r="O33" s="20"/>
      <c r="P33" s="20"/>
      <c r="Q33" s="20"/>
      <c r="R33" s="20"/>
      <c r="S33" s="20"/>
      <c r="AH33" s="19"/>
      <c r="AO33" s="18"/>
      <c r="AP33" s="379"/>
      <c r="AQ33" s="183"/>
      <c r="AR33" s="183"/>
      <c r="AS33" s="183"/>
      <c r="AT33" s="183"/>
      <c r="AU33" s="183"/>
      <c r="AV33" s="183"/>
      <c r="AW33" s="183"/>
      <c r="AX33" s="183"/>
      <c r="AY33" s="183"/>
      <c r="AZ33" s="183"/>
      <c r="BA33" s="183"/>
      <c r="BB33" s="183"/>
      <c r="BC33" s="183"/>
      <c r="BD33" s="183"/>
      <c r="BE33" s="183"/>
      <c r="BF33" s="183"/>
      <c r="BG33" s="183"/>
      <c r="BH33" s="183"/>
      <c r="BI33" s="71"/>
    </row>
    <row r="34" spans="1:61" ht="12.75" customHeight="1" x14ac:dyDescent="0.25">
      <c r="A34" s="384" t="s">
        <v>123</v>
      </c>
      <c r="B34" s="310"/>
      <c r="C34" s="310"/>
      <c r="D34" s="326"/>
      <c r="E34" s="388" t="s">
        <v>124</v>
      </c>
      <c r="F34" s="388"/>
      <c r="G34" s="388"/>
      <c r="H34" s="389"/>
      <c r="I34" s="391" t="s">
        <v>58</v>
      </c>
      <c r="J34" s="310"/>
      <c r="K34" s="310"/>
      <c r="L34" s="310"/>
      <c r="M34" s="311"/>
      <c r="N34" s="70"/>
      <c r="O34" s="72"/>
      <c r="P34" s="20"/>
      <c r="Q34" s="20"/>
      <c r="R34" s="20"/>
      <c r="S34" s="20"/>
      <c r="AH34" s="19"/>
      <c r="AO34" s="18"/>
      <c r="AP34" s="380"/>
      <c r="AQ34" s="381"/>
      <c r="AR34" s="381"/>
      <c r="AS34" s="381"/>
      <c r="AT34" s="381"/>
      <c r="AU34" s="381"/>
      <c r="AV34" s="381"/>
      <c r="AW34" s="381"/>
      <c r="AX34" s="381"/>
      <c r="AY34" s="381"/>
      <c r="AZ34" s="381"/>
      <c r="BA34" s="381"/>
      <c r="BB34" s="381"/>
      <c r="BC34" s="381"/>
      <c r="BD34" s="381"/>
      <c r="BE34" s="381"/>
      <c r="BF34" s="381"/>
      <c r="BG34" s="381"/>
      <c r="BH34" s="381"/>
      <c r="BI34" s="71"/>
    </row>
    <row r="35" spans="1:61" ht="12.75" customHeight="1" thickBot="1" x14ac:dyDescent="0.3">
      <c r="A35" s="385"/>
      <c r="B35" s="386"/>
      <c r="C35" s="386"/>
      <c r="D35" s="387"/>
      <c r="E35" s="390"/>
      <c r="F35" s="390"/>
      <c r="G35" s="390"/>
      <c r="H35" s="390"/>
      <c r="I35" s="392"/>
      <c r="J35" s="386"/>
      <c r="K35" s="386"/>
      <c r="L35" s="386"/>
      <c r="M35" s="393"/>
      <c r="N35" s="70"/>
      <c r="O35" s="72"/>
      <c r="P35" s="20"/>
      <c r="Q35" s="20"/>
      <c r="R35" s="20"/>
      <c r="S35" s="20"/>
      <c r="T35" s="25"/>
      <c r="U35" s="25"/>
      <c r="V35" s="25"/>
      <c r="W35" s="25"/>
      <c r="X35" s="25"/>
      <c r="Y35" s="25"/>
      <c r="Z35" s="25"/>
      <c r="AH35" s="19"/>
      <c r="AO35" s="18"/>
      <c r="AP35" s="380"/>
      <c r="AQ35" s="381"/>
      <c r="AR35" s="381"/>
      <c r="AS35" s="381"/>
      <c r="AT35" s="381"/>
      <c r="AU35" s="381"/>
      <c r="AV35" s="381"/>
      <c r="AW35" s="381"/>
      <c r="AX35" s="381"/>
      <c r="AY35" s="381"/>
      <c r="AZ35" s="381"/>
      <c r="BA35" s="381"/>
      <c r="BB35" s="381"/>
      <c r="BC35" s="381"/>
      <c r="BD35" s="381"/>
      <c r="BE35" s="381"/>
      <c r="BF35" s="381"/>
      <c r="BG35" s="381"/>
      <c r="BH35" s="381"/>
      <c r="BI35" s="71"/>
    </row>
    <row r="36" spans="1:61" ht="12.75" customHeight="1" x14ac:dyDescent="0.25">
      <c r="A36" s="394"/>
      <c r="B36" s="395"/>
      <c r="C36" s="395"/>
      <c r="D36" s="395"/>
      <c r="E36" s="395"/>
      <c r="F36" s="395"/>
      <c r="G36" s="395"/>
      <c r="H36" s="395"/>
      <c r="I36" s="413"/>
      <c r="J36" s="414"/>
      <c r="K36" s="414"/>
      <c r="L36" s="414"/>
      <c r="M36" s="415"/>
      <c r="N36" s="73"/>
      <c r="O36" s="74"/>
      <c r="P36" s="74"/>
      <c r="Q36" s="74"/>
      <c r="R36" s="74"/>
      <c r="S36" s="74"/>
      <c r="AH36" s="19"/>
      <c r="AO36" s="18"/>
      <c r="AP36" s="380"/>
      <c r="AQ36" s="381"/>
      <c r="AR36" s="381"/>
      <c r="AS36" s="381"/>
      <c r="AT36" s="381"/>
      <c r="AU36" s="381"/>
      <c r="AV36" s="381"/>
      <c r="AW36" s="381"/>
      <c r="AX36" s="381"/>
      <c r="AY36" s="381"/>
      <c r="AZ36" s="381"/>
      <c r="BA36" s="381"/>
      <c r="BB36" s="381"/>
      <c r="BC36" s="381"/>
      <c r="BD36" s="381"/>
      <c r="BE36" s="381"/>
      <c r="BF36" s="381"/>
      <c r="BG36" s="381"/>
      <c r="BH36" s="381"/>
      <c r="BI36" s="71"/>
    </row>
    <row r="37" spans="1:61" ht="12.75" customHeight="1" x14ac:dyDescent="0.25">
      <c r="A37" s="416"/>
      <c r="B37" s="417"/>
      <c r="C37" s="417"/>
      <c r="D37" s="417"/>
      <c r="E37" s="417"/>
      <c r="F37" s="417"/>
      <c r="G37" s="417"/>
      <c r="H37" s="417"/>
      <c r="I37" s="418"/>
      <c r="J37" s="419"/>
      <c r="K37" s="419"/>
      <c r="L37" s="419"/>
      <c r="M37" s="420"/>
      <c r="N37" s="73"/>
      <c r="O37" s="74"/>
      <c r="P37" s="74"/>
      <c r="Q37" s="74"/>
      <c r="R37" s="74"/>
      <c r="S37" s="74"/>
      <c r="AH37" s="19"/>
      <c r="AO37" s="18"/>
      <c r="AP37" s="380"/>
      <c r="AQ37" s="381"/>
      <c r="AR37" s="381"/>
      <c r="AS37" s="381"/>
      <c r="AT37" s="381"/>
      <c r="AU37" s="381"/>
      <c r="AV37" s="381"/>
      <c r="AW37" s="381"/>
      <c r="AX37" s="381"/>
      <c r="AY37" s="381"/>
      <c r="AZ37" s="381"/>
      <c r="BA37" s="381"/>
      <c r="BB37" s="381"/>
      <c r="BC37" s="381"/>
      <c r="BD37" s="381"/>
      <c r="BE37" s="381"/>
      <c r="BF37" s="381"/>
      <c r="BG37" s="381"/>
      <c r="BH37" s="381"/>
      <c r="BI37" s="71"/>
    </row>
    <row r="38" spans="1:61" ht="12.75" customHeight="1" x14ac:dyDescent="0.25">
      <c r="A38" s="416"/>
      <c r="B38" s="417"/>
      <c r="C38" s="417"/>
      <c r="D38" s="417"/>
      <c r="E38" s="417"/>
      <c r="F38" s="417"/>
      <c r="G38" s="417"/>
      <c r="H38" s="417"/>
      <c r="I38" s="418"/>
      <c r="J38" s="419"/>
      <c r="K38" s="419"/>
      <c r="L38" s="419"/>
      <c r="M38" s="420"/>
      <c r="N38" s="73"/>
      <c r="O38" s="74"/>
      <c r="P38" s="74"/>
      <c r="Q38" s="74"/>
      <c r="R38" s="74"/>
      <c r="S38" s="74"/>
      <c r="AH38" s="19"/>
      <c r="AO38" s="18"/>
      <c r="AP38" s="380"/>
      <c r="AQ38" s="381"/>
      <c r="AR38" s="381"/>
      <c r="AS38" s="381"/>
      <c r="AT38" s="381"/>
      <c r="AU38" s="381"/>
      <c r="AV38" s="381"/>
      <c r="AW38" s="381"/>
      <c r="AX38" s="381"/>
      <c r="AY38" s="381"/>
      <c r="AZ38" s="381"/>
      <c r="BA38" s="381"/>
      <c r="BB38" s="381"/>
      <c r="BC38" s="381"/>
      <c r="BD38" s="381"/>
      <c r="BE38" s="381"/>
      <c r="BF38" s="381"/>
      <c r="BG38" s="381"/>
      <c r="BH38" s="381"/>
      <c r="BI38" s="71"/>
    </row>
    <row r="39" spans="1:61" ht="12.75" customHeight="1" x14ac:dyDescent="0.25">
      <c r="A39" s="416"/>
      <c r="B39" s="417"/>
      <c r="C39" s="417"/>
      <c r="D39" s="417"/>
      <c r="E39" s="417"/>
      <c r="F39" s="417"/>
      <c r="G39" s="417"/>
      <c r="H39" s="417"/>
      <c r="I39" s="418"/>
      <c r="J39" s="419"/>
      <c r="K39" s="419"/>
      <c r="L39" s="419"/>
      <c r="M39" s="420"/>
      <c r="N39" s="73"/>
      <c r="O39" s="74"/>
      <c r="P39" s="74"/>
      <c r="Q39" s="74"/>
      <c r="R39" s="74"/>
      <c r="S39" s="74"/>
      <c r="AH39" s="19"/>
      <c r="AO39" s="18"/>
      <c r="AP39" s="380"/>
      <c r="AQ39" s="381"/>
      <c r="AR39" s="381"/>
      <c r="AS39" s="381"/>
      <c r="AT39" s="381"/>
      <c r="AU39" s="381"/>
      <c r="AV39" s="381"/>
      <c r="AW39" s="381"/>
      <c r="AX39" s="381"/>
      <c r="AY39" s="381"/>
      <c r="AZ39" s="381"/>
      <c r="BA39" s="381"/>
      <c r="BB39" s="381"/>
      <c r="BC39" s="381"/>
      <c r="BD39" s="381"/>
      <c r="BE39" s="381"/>
      <c r="BF39" s="381"/>
      <c r="BG39" s="381"/>
      <c r="BH39" s="381"/>
      <c r="BI39" s="71"/>
    </row>
    <row r="40" spans="1:61" ht="12.75" customHeight="1" x14ac:dyDescent="0.25">
      <c r="A40" s="416"/>
      <c r="B40" s="417"/>
      <c r="C40" s="417"/>
      <c r="D40" s="417"/>
      <c r="E40" s="417"/>
      <c r="F40" s="417"/>
      <c r="G40" s="417"/>
      <c r="H40" s="417"/>
      <c r="I40" s="418"/>
      <c r="J40" s="419"/>
      <c r="K40" s="419"/>
      <c r="L40" s="419"/>
      <c r="M40" s="420"/>
      <c r="N40" s="73"/>
      <c r="O40" s="74"/>
      <c r="P40" s="74"/>
      <c r="Q40" s="74"/>
      <c r="R40" s="74"/>
      <c r="S40" s="74"/>
      <c r="AH40" s="19"/>
      <c r="AO40" s="18"/>
      <c r="AP40" s="380"/>
      <c r="AQ40" s="381"/>
      <c r="AR40" s="381"/>
      <c r="AS40" s="381"/>
      <c r="AT40" s="381"/>
      <c r="AU40" s="381"/>
      <c r="AV40" s="381"/>
      <c r="AW40" s="381"/>
      <c r="AX40" s="381"/>
      <c r="AY40" s="381"/>
      <c r="AZ40" s="381"/>
      <c r="BA40" s="381"/>
      <c r="BB40" s="381"/>
      <c r="BC40" s="381"/>
      <c r="BD40" s="381"/>
      <c r="BE40" s="381"/>
      <c r="BF40" s="381"/>
      <c r="BG40" s="381"/>
      <c r="BH40" s="381"/>
      <c r="BI40" s="71"/>
    </row>
    <row r="41" spans="1:61" ht="12.75" customHeight="1" x14ac:dyDescent="0.25">
      <c r="A41" s="416"/>
      <c r="B41" s="417"/>
      <c r="C41" s="417"/>
      <c r="D41" s="417"/>
      <c r="E41" s="417"/>
      <c r="F41" s="417"/>
      <c r="G41" s="417"/>
      <c r="H41" s="417"/>
      <c r="I41" s="418"/>
      <c r="J41" s="419"/>
      <c r="K41" s="419"/>
      <c r="L41" s="419"/>
      <c r="M41" s="420"/>
      <c r="N41" s="73"/>
      <c r="O41" s="74"/>
      <c r="P41" s="74"/>
      <c r="Q41" s="74"/>
      <c r="R41" s="74"/>
      <c r="S41" s="74"/>
      <c r="AH41" s="19"/>
      <c r="AO41" s="18"/>
      <c r="AP41" s="380"/>
      <c r="AQ41" s="381"/>
      <c r="AR41" s="381"/>
      <c r="AS41" s="381"/>
      <c r="AT41" s="381"/>
      <c r="AU41" s="381"/>
      <c r="AV41" s="381"/>
      <c r="AW41" s="381"/>
      <c r="AX41" s="381"/>
      <c r="AY41" s="381"/>
      <c r="AZ41" s="381"/>
      <c r="BA41" s="381"/>
      <c r="BB41" s="381"/>
      <c r="BC41" s="381"/>
      <c r="BD41" s="381"/>
      <c r="BE41" s="381"/>
      <c r="BF41" s="381"/>
      <c r="BG41" s="381"/>
      <c r="BH41" s="381"/>
      <c r="BI41" s="71"/>
    </row>
    <row r="42" spans="1:61" ht="12.75" customHeight="1" x14ac:dyDescent="0.25">
      <c r="A42" s="416"/>
      <c r="B42" s="417"/>
      <c r="C42" s="417"/>
      <c r="D42" s="417"/>
      <c r="E42" s="417"/>
      <c r="F42" s="417"/>
      <c r="G42" s="417"/>
      <c r="H42" s="417"/>
      <c r="I42" s="418"/>
      <c r="J42" s="419"/>
      <c r="K42" s="419"/>
      <c r="L42" s="419"/>
      <c r="M42" s="420"/>
      <c r="N42" s="73"/>
      <c r="O42" s="74"/>
      <c r="P42" s="74"/>
      <c r="Q42" s="74"/>
      <c r="R42" s="74"/>
      <c r="S42" s="74"/>
      <c r="AH42" s="19"/>
      <c r="AO42" s="18"/>
      <c r="AP42" s="380"/>
      <c r="AQ42" s="381"/>
      <c r="AR42" s="381"/>
      <c r="AS42" s="381"/>
      <c r="AT42" s="381"/>
      <c r="AU42" s="381"/>
      <c r="AV42" s="381"/>
      <c r="AW42" s="381"/>
      <c r="AX42" s="381"/>
      <c r="AY42" s="381"/>
      <c r="AZ42" s="381"/>
      <c r="BA42" s="381"/>
      <c r="BB42" s="381"/>
      <c r="BC42" s="381"/>
      <c r="BD42" s="381"/>
      <c r="BE42" s="381"/>
      <c r="BF42" s="381"/>
      <c r="BG42" s="381"/>
      <c r="BH42" s="381"/>
      <c r="BI42" s="71"/>
    </row>
    <row r="43" spans="1:61" ht="12.75" customHeight="1" x14ac:dyDescent="0.25">
      <c r="A43" s="429"/>
      <c r="B43" s="426"/>
      <c r="C43" s="426"/>
      <c r="D43" s="427"/>
      <c r="E43" s="418"/>
      <c r="F43" s="426"/>
      <c r="G43" s="426"/>
      <c r="H43" s="427"/>
      <c r="I43" s="418"/>
      <c r="J43" s="426"/>
      <c r="K43" s="426"/>
      <c r="L43" s="426"/>
      <c r="M43" s="428"/>
      <c r="N43" s="73"/>
      <c r="O43" s="74"/>
      <c r="P43" s="74"/>
      <c r="Q43" s="74"/>
      <c r="R43" s="74"/>
      <c r="S43" s="74"/>
      <c r="AH43" s="19"/>
      <c r="AO43" s="18"/>
      <c r="AP43" s="380"/>
      <c r="AQ43" s="381"/>
      <c r="AR43" s="381"/>
      <c r="AS43" s="381"/>
      <c r="AT43" s="381"/>
      <c r="AU43" s="381"/>
      <c r="AV43" s="381"/>
      <c r="AW43" s="381"/>
      <c r="AX43" s="381"/>
      <c r="AY43" s="381"/>
      <c r="AZ43" s="381"/>
      <c r="BA43" s="381"/>
      <c r="BB43" s="381"/>
      <c r="BC43" s="381"/>
      <c r="BD43" s="381"/>
      <c r="BE43" s="381"/>
      <c r="BF43" s="381"/>
      <c r="BG43" s="381"/>
      <c r="BH43" s="381"/>
      <c r="BI43" s="71"/>
    </row>
    <row r="44" spans="1:61" ht="12.75" customHeight="1" x14ac:dyDescent="0.25">
      <c r="A44" s="429"/>
      <c r="B44" s="426"/>
      <c r="C44" s="426"/>
      <c r="D44" s="427"/>
      <c r="E44" s="418"/>
      <c r="F44" s="426"/>
      <c r="G44" s="426"/>
      <c r="H44" s="427"/>
      <c r="I44" s="418"/>
      <c r="J44" s="426"/>
      <c r="K44" s="426"/>
      <c r="L44" s="426"/>
      <c r="M44" s="428"/>
      <c r="N44" s="73"/>
      <c r="O44" s="74"/>
      <c r="P44" s="74"/>
      <c r="Q44" s="74"/>
      <c r="R44" s="74"/>
      <c r="S44" s="74"/>
      <c r="AH44" s="19"/>
      <c r="AO44" s="18"/>
      <c r="AP44" s="380"/>
      <c r="AQ44" s="381"/>
      <c r="AR44" s="381"/>
      <c r="AS44" s="381"/>
      <c r="AT44" s="381"/>
      <c r="AU44" s="381"/>
      <c r="AV44" s="381"/>
      <c r="AW44" s="381"/>
      <c r="AX44" s="381"/>
      <c r="AY44" s="381"/>
      <c r="AZ44" s="381"/>
      <c r="BA44" s="381"/>
      <c r="BB44" s="381"/>
      <c r="BC44" s="381"/>
      <c r="BD44" s="381"/>
      <c r="BE44" s="381"/>
      <c r="BF44" s="381"/>
      <c r="BG44" s="381"/>
      <c r="BH44" s="381"/>
      <c r="BI44" s="71"/>
    </row>
    <row r="45" spans="1:61" ht="12.75" customHeight="1" x14ac:dyDescent="0.25">
      <c r="A45" s="429"/>
      <c r="B45" s="426"/>
      <c r="C45" s="426"/>
      <c r="D45" s="427"/>
      <c r="E45" s="418"/>
      <c r="F45" s="426"/>
      <c r="G45" s="426"/>
      <c r="H45" s="427"/>
      <c r="I45" s="418"/>
      <c r="J45" s="426"/>
      <c r="K45" s="426"/>
      <c r="L45" s="426"/>
      <c r="M45" s="428"/>
      <c r="N45" s="73"/>
      <c r="O45" s="74"/>
      <c r="P45" s="74"/>
      <c r="Q45" s="74"/>
      <c r="R45" s="74"/>
      <c r="S45" s="74"/>
      <c r="AH45" s="19"/>
      <c r="AO45" s="18"/>
      <c r="AP45" s="380"/>
      <c r="AQ45" s="381"/>
      <c r="AR45" s="381"/>
      <c r="AS45" s="381"/>
      <c r="AT45" s="381"/>
      <c r="AU45" s="381"/>
      <c r="AV45" s="381"/>
      <c r="AW45" s="381"/>
      <c r="AX45" s="381"/>
      <c r="AY45" s="381"/>
      <c r="AZ45" s="381"/>
      <c r="BA45" s="381"/>
      <c r="BB45" s="381"/>
      <c r="BC45" s="381"/>
      <c r="BD45" s="381"/>
      <c r="BE45" s="381"/>
      <c r="BF45" s="381"/>
      <c r="BG45" s="381"/>
      <c r="BH45" s="381"/>
      <c r="BI45" s="71"/>
    </row>
    <row r="46" spans="1:61" ht="12.75" customHeight="1" x14ac:dyDescent="0.25">
      <c r="A46" s="429"/>
      <c r="B46" s="426"/>
      <c r="C46" s="426"/>
      <c r="D46" s="427"/>
      <c r="E46" s="418"/>
      <c r="F46" s="426"/>
      <c r="G46" s="426"/>
      <c r="H46" s="427"/>
      <c r="I46" s="418"/>
      <c r="J46" s="426"/>
      <c r="K46" s="426"/>
      <c r="L46" s="426"/>
      <c r="M46" s="428"/>
      <c r="N46" s="73"/>
      <c r="O46" s="74"/>
      <c r="P46" s="74"/>
      <c r="Q46" s="74"/>
      <c r="R46" s="74"/>
      <c r="S46" s="74"/>
      <c r="AH46" s="19"/>
      <c r="AO46" s="18"/>
      <c r="AP46" s="380"/>
      <c r="AQ46" s="381"/>
      <c r="AR46" s="381"/>
      <c r="AS46" s="381"/>
      <c r="AT46" s="381"/>
      <c r="AU46" s="381"/>
      <c r="AV46" s="381"/>
      <c r="AW46" s="381"/>
      <c r="AX46" s="381"/>
      <c r="AY46" s="381"/>
      <c r="AZ46" s="381"/>
      <c r="BA46" s="381"/>
      <c r="BB46" s="381"/>
      <c r="BC46" s="381"/>
      <c r="BD46" s="381"/>
      <c r="BE46" s="381"/>
      <c r="BF46" s="381"/>
      <c r="BG46" s="381"/>
      <c r="BH46" s="381"/>
      <c r="BI46" s="71"/>
    </row>
    <row r="47" spans="1:61" ht="12.75" customHeight="1" x14ac:dyDescent="0.25">
      <c r="A47" s="429"/>
      <c r="B47" s="426"/>
      <c r="C47" s="426"/>
      <c r="D47" s="427"/>
      <c r="E47" s="418"/>
      <c r="F47" s="426"/>
      <c r="G47" s="426"/>
      <c r="H47" s="427"/>
      <c r="I47" s="418"/>
      <c r="J47" s="426"/>
      <c r="K47" s="426"/>
      <c r="L47" s="426"/>
      <c r="M47" s="428"/>
      <c r="N47" s="73"/>
      <c r="O47" s="74"/>
      <c r="P47" s="74"/>
      <c r="Q47" s="74"/>
      <c r="R47" s="74"/>
      <c r="S47" s="74"/>
      <c r="AH47" s="19"/>
      <c r="AO47" s="18"/>
      <c r="AP47" s="380"/>
      <c r="AQ47" s="381"/>
      <c r="AR47" s="381"/>
      <c r="AS47" s="381"/>
      <c r="AT47" s="381"/>
      <c r="AU47" s="381"/>
      <c r="AV47" s="381"/>
      <c r="AW47" s="381"/>
      <c r="AX47" s="381"/>
      <c r="AY47" s="381"/>
      <c r="AZ47" s="381"/>
      <c r="BA47" s="381"/>
      <c r="BB47" s="381"/>
      <c r="BC47" s="381"/>
      <c r="BD47" s="381"/>
      <c r="BE47" s="381"/>
      <c r="BF47" s="381"/>
      <c r="BG47" s="381"/>
      <c r="BH47" s="381"/>
      <c r="BI47" s="71"/>
    </row>
    <row r="48" spans="1:61" ht="12.75" customHeight="1" x14ac:dyDescent="0.25">
      <c r="A48" s="429"/>
      <c r="B48" s="426"/>
      <c r="C48" s="426"/>
      <c r="D48" s="427"/>
      <c r="E48" s="418"/>
      <c r="F48" s="426"/>
      <c r="G48" s="426"/>
      <c r="H48" s="427"/>
      <c r="I48" s="418"/>
      <c r="J48" s="426"/>
      <c r="K48" s="426"/>
      <c r="L48" s="426"/>
      <c r="M48" s="428"/>
      <c r="N48" s="73"/>
      <c r="O48" s="74"/>
      <c r="P48" s="74"/>
      <c r="Q48" s="74"/>
      <c r="R48" s="74"/>
      <c r="S48" s="74"/>
      <c r="AH48" s="19"/>
      <c r="AO48" s="18"/>
      <c r="AP48" s="380"/>
      <c r="AQ48" s="381"/>
      <c r="AR48" s="381"/>
      <c r="AS48" s="381"/>
      <c r="AT48" s="381"/>
      <c r="AU48" s="381"/>
      <c r="AV48" s="381"/>
      <c r="AW48" s="381"/>
      <c r="AX48" s="381"/>
      <c r="AY48" s="381"/>
      <c r="AZ48" s="381"/>
      <c r="BA48" s="381"/>
      <c r="BB48" s="381"/>
      <c r="BC48" s="381"/>
      <c r="BD48" s="381"/>
      <c r="BE48" s="381"/>
      <c r="BF48" s="381"/>
      <c r="BG48" s="381"/>
      <c r="BH48" s="381"/>
      <c r="BI48" s="71"/>
    </row>
    <row r="49" spans="1:61" ht="12.75" customHeight="1" x14ac:dyDescent="0.25">
      <c r="A49" s="429"/>
      <c r="B49" s="426"/>
      <c r="C49" s="426"/>
      <c r="D49" s="427"/>
      <c r="E49" s="418"/>
      <c r="F49" s="426"/>
      <c r="G49" s="426"/>
      <c r="H49" s="427"/>
      <c r="I49" s="418"/>
      <c r="J49" s="426"/>
      <c r="K49" s="426"/>
      <c r="L49" s="426"/>
      <c r="M49" s="428"/>
      <c r="N49" s="73"/>
      <c r="O49" s="74"/>
      <c r="P49" s="74"/>
      <c r="Q49" s="74"/>
      <c r="R49" s="74"/>
      <c r="S49" s="74"/>
      <c r="AH49" s="19"/>
      <c r="AO49" s="18"/>
      <c r="AP49" s="380"/>
      <c r="AQ49" s="381"/>
      <c r="AR49" s="381"/>
      <c r="AS49" s="381"/>
      <c r="AT49" s="381"/>
      <c r="AU49" s="381"/>
      <c r="AV49" s="381"/>
      <c r="AW49" s="381"/>
      <c r="AX49" s="381"/>
      <c r="AY49" s="381"/>
      <c r="AZ49" s="381"/>
      <c r="BA49" s="381"/>
      <c r="BB49" s="381"/>
      <c r="BC49" s="381"/>
      <c r="BD49" s="381"/>
      <c r="BE49" s="381"/>
      <c r="BF49" s="381"/>
      <c r="BG49" s="381"/>
      <c r="BH49" s="381"/>
      <c r="BI49" s="71"/>
    </row>
    <row r="50" spans="1:61" ht="12.75" customHeight="1" thickBot="1" x14ac:dyDescent="0.3">
      <c r="A50" s="429"/>
      <c r="B50" s="426"/>
      <c r="C50" s="426"/>
      <c r="D50" s="427"/>
      <c r="E50" s="418"/>
      <c r="F50" s="426"/>
      <c r="G50" s="426"/>
      <c r="H50" s="427"/>
      <c r="I50" s="418"/>
      <c r="J50" s="426"/>
      <c r="K50" s="426"/>
      <c r="L50" s="426"/>
      <c r="M50" s="428"/>
      <c r="N50" s="73"/>
      <c r="O50" s="74"/>
      <c r="P50" s="74"/>
      <c r="Q50" s="74"/>
      <c r="R50" s="74"/>
      <c r="S50" s="74"/>
      <c r="AH50" s="19"/>
      <c r="AO50" s="18"/>
      <c r="AP50" s="380"/>
      <c r="AQ50" s="381"/>
      <c r="AR50" s="381"/>
      <c r="AS50" s="381"/>
      <c r="AT50" s="381"/>
      <c r="AU50" s="381"/>
      <c r="AV50" s="381"/>
      <c r="AW50" s="381"/>
      <c r="AX50" s="381"/>
      <c r="AY50" s="381"/>
      <c r="AZ50" s="381"/>
      <c r="BA50" s="381"/>
      <c r="BB50" s="381"/>
      <c r="BC50" s="381"/>
      <c r="BD50" s="381"/>
      <c r="BE50" s="381"/>
      <c r="BF50" s="381"/>
      <c r="BG50" s="381"/>
      <c r="BH50" s="381"/>
      <c r="BI50" s="71"/>
    </row>
    <row r="51" spans="1:61" ht="12.75" customHeight="1" x14ac:dyDescent="0.25">
      <c r="A51" s="446" t="s">
        <v>125</v>
      </c>
      <c r="B51" s="414"/>
      <c r="C51" s="414"/>
      <c r="D51" s="414"/>
      <c r="E51" s="414"/>
      <c r="F51" s="414"/>
      <c r="G51" s="414"/>
      <c r="H51" s="414"/>
      <c r="I51" s="414"/>
      <c r="J51" s="414"/>
      <c r="K51" s="414"/>
      <c r="L51" s="414"/>
      <c r="M51" s="415"/>
      <c r="N51" s="70"/>
      <c r="O51" s="20"/>
      <c r="P51" s="20"/>
      <c r="Q51" s="20"/>
      <c r="R51" s="20"/>
      <c r="S51" s="20"/>
      <c r="AH51" s="19"/>
      <c r="AO51" s="18"/>
      <c r="AP51" s="380"/>
      <c r="AQ51" s="381"/>
      <c r="AR51" s="381"/>
      <c r="AS51" s="381"/>
      <c r="AT51" s="381"/>
      <c r="AU51" s="381"/>
      <c r="AV51" s="381"/>
      <c r="AW51" s="381"/>
      <c r="AX51" s="381"/>
      <c r="AY51" s="381"/>
      <c r="AZ51" s="381"/>
      <c r="BA51" s="381"/>
      <c r="BB51" s="381"/>
      <c r="BC51" s="381"/>
      <c r="BD51" s="381"/>
      <c r="BE51" s="381"/>
      <c r="BF51" s="381"/>
      <c r="BG51" s="381"/>
      <c r="BH51" s="381"/>
      <c r="BI51" s="71"/>
    </row>
    <row r="52" spans="1:61" ht="12.75" customHeight="1" x14ac:dyDescent="0.25">
      <c r="A52" s="384" t="s">
        <v>123</v>
      </c>
      <c r="B52" s="447"/>
      <c r="C52" s="447"/>
      <c r="D52" s="448"/>
      <c r="E52" s="452" t="s">
        <v>124</v>
      </c>
      <c r="F52" s="453"/>
      <c r="G52" s="453"/>
      <c r="H52" s="454"/>
      <c r="I52" s="391" t="s">
        <v>58</v>
      </c>
      <c r="J52" s="447"/>
      <c r="K52" s="447"/>
      <c r="L52" s="447"/>
      <c r="M52" s="458"/>
      <c r="N52" s="70"/>
      <c r="O52" s="20"/>
      <c r="P52" s="20"/>
      <c r="Q52" s="20"/>
      <c r="R52" s="20"/>
      <c r="S52" s="20"/>
      <c r="AH52" s="19"/>
      <c r="AO52" s="18"/>
      <c r="AP52" s="380"/>
      <c r="AQ52" s="381"/>
      <c r="AR52" s="381"/>
      <c r="AS52" s="381"/>
      <c r="AT52" s="381"/>
      <c r="AU52" s="381"/>
      <c r="AV52" s="381"/>
      <c r="AW52" s="381"/>
      <c r="AX52" s="381"/>
      <c r="AY52" s="381"/>
      <c r="AZ52" s="381"/>
      <c r="BA52" s="381"/>
      <c r="BB52" s="381"/>
      <c r="BC52" s="381"/>
      <c r="BD52" s="381"/>
      <c r="BE52" s="381"/>
      <c r="BF52" s="381"/>
      <c r="BG52" s="381"/>
      <c r="BH52" s="381"/>
      <c r="BI52" s="71"/>
    </row>
    <row r="53" spans="1:61" ht="12.75" customHeight="1" thickBot="1" x14ac:dyDescent="0.3">
      <c r="A53" s="449"/>
      <c r="B53" s="450"/>
      <c r="C53" s="450"/>
      <c r="D53" s="451"/>
      <c r="E53" s="455"/>
      <c r="F53" s="456"/>
      <c r="G53" s="456"/>
      <c r="H53" s="457"/>
      <c r="I53" s="459"/>
      <c r="J53" s="450"/>
      <c r="K53" s="450"/>
      <c r="L53" s="450"/>
      <c r="M53" s="460"/>
      <c r="N53" s="70"/>
      <c r="O53" s="20"/>
      <c r="P53" s="20"/>
      <c r="Q53" s="20"/>
      <c r="R53" s="20"/>
      <c r="S53" s="20"/>
      <c r="AH53" s="19"/>
      <c r="AO53" s="18"/>
      <c r="AP53" s="380"/>
      <c r="AQ53" s="381"/>
      <c r="AR53" s="381"/>
      <c r="AS53" s="381"/>
      <c r="AT53" s="381"/>
      <c r="AU53" s="381"/>
      <c r="AV53" s="381"/>
      <c r="AW53" s="381"/>
      <c r="AX53" s="381"/>
      <c r="AY53" s="381"/>
      <c r="AZ53" s="381"/>
      <c r="BA53" s="381"/>
      <c r="BB53" s="381"/>
      <c r="BC53" s="381"/>
      <c r="BD53" s="381"/>
      <c r="BE53" s="381"/>
      <c r="BF53" s="381"/>
      <c r="BG53" s="381"/>
      <c r="BH53" s="381"/>
      <c r="BI53" s="71"/>
    </row>
    <row r="54" spans="1:61" ht="12.75" customHeight="1" x14ac:dyDescent="0.25">
      <c r="A54" s="461"/>
      <c r="B54" s="461"/>
      <c r="C54" s="461"/>
      <c r="D54" s="461"/>
      <c r="E54" s="461"/>
      <c r="F54" s="461"/>
      <c r="G54" s="461"/>
      <c r="H54" s="461"/>
      <c r="I54" s="358"/>
      <c r="J54" s="462"/>
      <c r="K54" s="462"/>
      <c r="L54" s="462"/>
      <c r="M54" s="463"/>
      <c r="N54" s="73"/>
      <c r="O54" s="74"/>
      <c r="P54" s="74"/>
      <c r="Q54" s="74"/>
      <c r="R54" s="74"/>
      <c r="S54" s="74"/>
      <c r="AH54" s="19"/>
      <c r="AO54" s="18"/>
      <c r="AP54" s="380"/>
      <c r="AQ54" s="381"/>
      <c r="AR54" s="381"/>
      <c r="AS54" s="381"/>
      <c r="AT54" s="381"/>
      <c r="AU54" s="381"/>
      <c r="AV54" s="381"/>
      <c r="AW54" s="381"/>
      <c r="AX54" s="381"/>
      <c r="AY54" s="381"/>
      <c r="AZ54" s="381"/>
      <c r="BA54" s="381"/>
      <c r="BB54" s="381"/>
      <c r="BC54" s="381"/>
      <c r="BD54" s="381"/>
      <c r="BE54" s="381"/>
      <c r="BF54" s="381"/>
      <c r="BG54" s="381"/>
      <c r="BH54" s="381"/>
      <c r="BI54" s="71"/>
    </row>
    <row r="55" spans="1:61" ht="12.75" customHeight="1" thickBot="1" x14ac:dyDescent="0.3">
      <c r="A55" s="430"/>
      <c r="B55" s="430"/>
      <c r="C55" s="430"/>
      <c r="D55" s="430"/>
      <c r="E55" s="430"/>
      <c r="F55" s="430"/>
      <c r="G55" s="430"/>
      <c r="H55" s="430"/>
      <c r="I55" s="431"/>
      <c r="J55" s="432"/>
      <c r="K55" s="432"/>
      <c r="L55" s="432"/>
      <c r="M55" s="433"/>
      <c r="N55" s="73"/>
      <c r="O55" s="74"/>
      <c r="P55" s="74"/>
      <c r="Q55" s="74"/>
      <c r="R55" s="74"/>
      <c r="S55" s="74"/>
      <c r="AH55" s="19"/>
      <c r="AO55" s="18"/>
      <c r="AP55" s="382"/>
      <c r="AQ55" s="383"/>
      <c r="AR55" s="383"/>
      <c r="AS55" s="383"/>
      <c r="AT55" s="383"/>
      <c r="AU55" s="383"/>
      <c r="AV55" s="383"/>
      <c r="AW55" s="383"/>
      <c r="AX55" s="383"/>
      <c r="AY55" s="383"/>
      <c r="AZ55" s="383"/>
      <c r="BA55" s="383"/>
      <c r="BB55" s="383"/>
      <c r="BC55" s="383"/>
      <c r="BD55" s="383"/>
      <c r="BE55" s="383"/>
      <c r="BF55" s="383"/>
      <c r="BG55" s="383"/>
      <c r="BH55" s="383"/>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U54"/>
  <sheetViews>
    <sheetView showGridLines="0" zoomScale="125" workbookViewId="0">
      <selection activeCell="H22" sqref="H22:I22"/>
    </sheetView>
  </sheetViews>
  <sheetFormatPr defaultRowHeight="12.75" x14ac:dyDescent="0.2"/>
  <cols>
    <col min="1" max="1" width="7" style="82" customWidth="1"/>
    <col min="2" max="2" width="6.7109375" style="82" customWidth="1"/>
    <col min="3" max="10" width="9.7109375" style="82" customWidth="1"/>
    <col min="11" max="11" width="3.140625" style="82" customWidth="1"/>
    <col min="12" max="15" width="8" style="82" customWidth="1"/>
    <col min="16" max="16384" width="9.140625" style="82"/>
  </cols>
  <sheetData>
    <row r="1" spans="1:21" ht="32.25" customHeight="1" thickBot="1" x14ac:dyDescent="0.25">
      <c r="A1" s="540" t="s">
        <v>221</v>
      </c>
      <c r="B1" s="541"/>
      <c r="C1" s="541"/>
      <c r="D1" s="541"/>
      <c r="E1" s="541"/>
      <c r="F1" s="541"/>
      <c r="G1" s="541"/>
      <c r="H1" s="541"/>
      <c r="I1" s="541"/>
      <c r="J1" s="541"/>
    </row>
    <row r="2" spans="1:21" ht="18" customHeight="1" x14ac:dyDescent="0.25">
      <c r="A2" s="469" t="s">
        <v>128</v>
      </c>
      <c r="B2" s="470"/>
      <c r="C2" s="470"/>
      <c r="D2" s="470"/>
      <c r="E2" s="470"/>
      <c r="F2" s="470"/>
      <c r="G2" s="470"/>
      <c r="H2" s="470"/>
      <c r="I2" s="470"/>
      <c r="J2" s="471"/>
      <c r="L2" s="472" t="s">
        <v>129</v>
      </c>
      <c r="M2" s="473"/>
      <c r="N2" s="473"/>
      <c r="O2" s="474"/>
    </row>
    <row r="3" spans="1:21" ht="17.100000000000001" customHeight="1" x14ac:dyDescent="0.25">
      <c r="A3" s="83" t="s">
        <v>130</v>
      </c>
      <c r="B3" s="481"/>
      <c r="C3" s="481"/>
      <c r="D3" s="481"/>
      <c r="E3" s="481"/>
      <c r="F3" s="84" t="s">
        <v>35</v>
      </c>
      <c r="G3" s="481"/>
      <c r="H3" s="481"/>
      <c r="I3" s="481"/>
      <c r="J3" s="482"/>
      <c r="L3" s="475"/>
      <c r="M3" s="476"/>
      <c r="N3" s="476"/>
      <c r="O3" s="477"/>
    </row>
    <row r="4" spans="1:21" ht="17.100000000000001" customHeight="1" x14ac:dyDescent="0.25">
      <c r="A4" s="85" t="s">
        <v>131</v>
      </c>
      <c r="B4" s="481"/>
      <c r="C4" s="481"/>
      <c r="D4" s="481"/>
      <c r="E4" s="86"/>
      <c r="F4" s="84" t="s">
        <v>132</v>
      </c>
      <c r="G4" s="132"/>
      <c r="H4" s="87"/>
      <c r="I4" s="84" t="s">
        <v>133</v>
      </c>
      <c r="J4" s="133"/>
      <c r="L4" s="475"/>
      <c r="M4" s="476"/>
      <c r="N4" s="476"/>
      <c r="O4" s="477"/>
    </row>
    <row r="5" spans="1:21" ht="17.100000000000001" customHeight="1" thickBot="1" x14ac:dyDescent="0.3">
      <c r="A5" s="88" t="s">
        <v>134</v>
      </c>
      <c r="B5" s="89"/>
      <c r="C5" s="483"/>
      <c r="D5" s="483"/>
      <c r="E5" s="483"/>
      <c r="F5" s="483"/>
      <c r="G5" s="483"/>
      <c r="H5" s="483"/>
      <c r="I5" s="90" t="s">
        <v>43</v>
      </c>
      <c r="J5" s="91"/>
      <c r="L5" s="478"/>
      <c r="M5" s="479"/>
      <c r="N5" s="479"/>
      <c r="O5" s="480"/>
    </row>
    <row r="6" spans="1:21" ht="15" customHeight="1" thickTop="1" x14ac:dyDescent="0.2">
      <c r="A6" s="484" t="s">
        <v>135</v>
      </c>
      <c r="B6" s="485"/>
      <c r="C6" s="485"/>
      <c r="D6" s="485"/>
      <c r="E6" s="485"/>
      <c r="F6" s="485"/>
      <c r="G6" s="485"/>
      <c r="H6" s="485"/>
      <c r="I6" s="485"/>
      <c r="J6" s="486"/>
    </row>
    <row r="7" spans="1:21" ht="15.95" customHeight="1" x14ac:dyDescent="0.25">
      <c r="A7" s="487" t="s">
        <v>136</v>
      </c>
      <c r="B7" s="488"/>
      <c r="C7" s="488"/>
      <c r="D7" s="488"/>
      <c r="E7" s="488"/>
      <c r="F7" s="488"/>
      <c r="G7" s="489"/>
      <c r="H7" s="92" t="s">
        <v>137</v>
      </c>
      <c r="I7" s="490" t="s">
        <v>138</v>
      </c>
      <c r="J7" s="491"/>
      <c r="L7" s="93"/>
      <c r="M7" s="94"/>
      <c r="N7" s="94"/>
      <c r="O7" s="94"/>
      <c r="P7" s="94"/>
      <c r="Q7" s="94"/>
      <c r="R7" s="94"/>
      <c r="S7" s="94"/>
      <c r="T7" s="94"/>
      <c r="U7" s="94"/>
    </row>
    <row r="8" spans="1:21" ht="15.95" customHeight="1" x14ac:dyDescent="0.25">
      <c r="A8" s="464" t="s">
        <v>139</v>
      </c>
      <c r="B8" s="465"/>
      <c r="C8" s="465"/>
      <c r="D8" s="465"/>
      <c r="E8" s="465"/>
      <c r="F8" s="465"/>
      <c r="G8" s="466"/>
      <c r="H8" s="95" t="s">
        <v>140</v>
      </c>
      <c r="I8" s="467" t="s">
        <v>141</v>
      </c>
      <c r="J8" s="468"/>
      <c r="L8" s="93"/>
      <c r="M8" s="94"/>
      <c r="N8" s="94"/>
      <c r="O8" s="94"/>
      <c r="P8" s="94"/>
      <c r="Q8" s="94"/>
      <c r="R8" s="94"/>
      <c r="S8" s="94"/>
      <c r="T8" s="94"/>
      <c r="U8" s="94"/>
    </row>
    <row r="9" spans="1:21" ht="15.95" customHeight="1" x14ac:dyDescent="0.3">
      <c r="A9" s="464" t="s">
        <v>142</v>
      </c>
      <c r="B9" s="465"/>
      <c r="C9" s="465"/>
      <c r="D9" s="465"/>
      <c r="E9" s="465"/>
      <c r="F9" s="465"/>
      <c r="G9" s="466"/>
      <c r="H9" s="95" t="s">
        <v>140</v>
      </c>
      <c r="I9" s="467" t="s">
        <v>141</v>
      </c>
      <c r="J9" s="468"/>
      <c r="L9" s="93"/>
      <c r="M9" s="94"/>
      <c r="N9" s="94"/>
      <c r="O9" s="94"/>
      <c r="P9" s="94"/>
      <c r="Q9" s="94"/>
      <c r="R9" s="94"/>
      <c r="S9" s="94"/>
      <c r="T9" s="94"/>
      <c r="U9" s="94"/>
    </row>
    <row r="10" spans="1:21" ht="15.95" customHeight="1" x14ac:dyDescent="0.3">
      <c r="A10" s="464" t="s">
        <v>143</v>
      </c>
      <c r="B10" s="465"/>
      <c r="C10" s="465"/>
      <c r="D10" s="465"/>
      <c r="E10" s="465"/>
      <c r="F10" s="465"/>
      <c r="G10" s="466"/>
      <c r="H10" s="95" t="s">
        <v>140</v>
      </c>
      <c r="I10" s="467" t="s">
        <v>141</v>
      </c>
      <c r="J10" s="468"/>
      <c r="L10" s="93"/>
      <c r="M10" s="94"/>
      <c r="N10" s="94"/>
      <c r="O10" s="94"/>
      <c r="P10" s="94"/>
      <c r="Q10" s="94"/>
      <c r="R10" s="94"/>
      <c r="S10" s="94"/>
      <c r="T10" s="94"/>
      <c r="U10" s="94"/>
    </row>
    <row r="11" spans="1:21" ht="15.95" customHeight="1" x14ac:dyDescent="0.3">
      <c r="A11" s="464" t="s">
        <v>144</v>
      </c>
      <c r="B11" s="465"/>
      <c r="C11" s="465"/>
      <c r="D11" s="465"/>
      <c r="E11" s="465"/>
      <c r="F11" s="465"/>
      <c r="G11" s="466"/>
      <c r="H11" s="95" t="s">
        <v>145</v>
      </c>
      <c r="I11" s="467" t="s">
        <v>146</v>
      </c>
      <c r="J11" s="468"/>
      <c r="L11" s="93"/>
      <c r="M11" s="94"/>
      <c r="N11" s="94"/>
      <c r="O11" s="94"/>
      <c r="P11" s="94"/>
      <c r="Q11" s="94"/>
      <c r="R11" s="94"/>
      <c r="S11" s="94"/>
      <c r="T11" s="94"/>
      <c r="U11" s="94"/>
    </row>
    <row r="12" spans="1:21" ht="15.95" customHeight="1" x14ac:dyDescent="0.25">
      <c r="A12" s="464" t="s">
        <v>147</v>
      </c>
      <c r="B12" s="465"/>
      <c r="C12" s="465"/>
      <c r="D12" s="465"/>
      <c r="E12" s="465"/>
      <c r="F12" s="465"/>
      <c r="G12" s="466"/>
      <c r="H12" s="95" t="s">
        <v>145</v>
      </c>
      <c r="I12" s="467" t="s">
        <v>146</v>
      </c>
      <c r="J12" s="468"/>
      <c r="L12" s="93"/>
      <c r="M12" s="94"/>
      <c r="N12" s="94"/>
      <c r="O12" s="94"/>
      <c r="P12" s="94"/>
      <c r="Q12" s="94"/>
      <c r="R12" s="94"/>
      <c r="S12" s="94"/>
      <c r="T12" s="94"/>
      <c r="U12" s="94"/>
    </row>
    <row r="13" spans="1:21" ht="15.95" customHeight="1" thickBot="1" x14ac:dyDescent="0.3">
      <c r="A13" s="492" t="s">
        <v>148</v>
      </c>
      <c r="B13" s="493"/>
      <c r="C13" s="493"/>
      <c r="D13" s="493"/>
      <c r="E13" s="493"/>
      <c r="F13" s="493"/>
      <c r="G13" s="494"/>
      <c r="H13" s="96" t="s">
        <v>149</v>
      </c>
      <c r="I13" s="495" t="s">
        <v>150</v>
      </c>
      <c r="J13" s="496"/>
      <c r="L13" s="93"/>
      <c r="M13" s="94"/>
      <c r="N13" s="94"/>
      <c r="O13" s="94"/>
      <c r="P13" s="94"/>
      <c r="Q13" s="94"/>
      <c r="R13" s="94"/>
      <c r="S13" s="94"/>
      <c r="T13" s="94"/>
      <c r="U13" s="94"/>
    </row>
    <row r="14" spans="1:21" ht="12.75" customHeight="1" thickTop="1" x14ac:dyDescent="0.2">
      <c r="A14" s="497" t="s">
        <v>151</v>
      </c>
      <c r="B14" s="500">
        <v>-1</v>
      </c>
      <c r="C14" s="503" t="s">
        <v>152</v>
      </c>
      <c r="D14" s="504"/>
      <c r="E14" s="504"/>
      <c r="F14" s="504"/>
      <c r="G14" s="504"/>
      <c r="H14" s="505" t="s">
        <v>153</v>
      </c>
      <c r="I14" s="505"/>
      <c r="J14" s="506"/>
    </row>
    <row r="15" spans="1:21" ht="12.75" customHeight="1" x14ac:dyDescent="0.2">
      <c r="A15" s="498"/>
      <c r="B15" s="501"/>
      <c r="C15" s="507" t="s">
        <v>154</v>
      </c>
      <c r="D15" s="508"/>
      <c r="E15" s="508"/>
      <c r="F15" s="508"/>
      <c r="G15" s="508"/>
      <c r="H15" s="508"/>
      <c r="I15" s="509" t="s">
        <v>155</v>
      </c>
      <c r="J15" s="510"/>
    </row>
    <row r="16" spans="1:21" ht="13.5" customHeight="1" thickBot="1" x14ac:dyDescent="0.25">
      <c r="A16" s="499"/>
      <c r="B16" s="502"/>
      <c r="C16" s="511" t="s">
        <v>156</v>
      </c>
      <c r="D16" s="512"/>
      <c r="E16" s="512"/>
      <c r="F16" s="512"/>
      <c r="G16" s="512"/>
      <c r="H16" s="512"/>
      <c r="I16" s="513" t="s">
        <v>157</v>
      </c>
      <c r="J16" s="514"/>
    </row>
    <row r="17" spans="1:10" ht="13.5" customHeight="1" thickTop="1" x14ac:dyDescent="0.2">
      <c r="A17" s="522" t="s">
        <v>158</v>
      </c>
      <c r="B17" s="500">
        <v>-2</v>
      </c>
      <c r="C17" s="515" t="s">
        <v>159</v>
      </c>
      <c r="D17" s="515" t="s">
        <v>160</v>
      </c>
      <c r="E17" s="519" t="s">
        <v>161</v>
      </c>
      <c r="F17" s="515" t="s">
        <v>162</v>
      </c>
      <c r="G17" s="97"/>
      <c r="H17" s="97"/>
      <c r="I17" s="97"/>
      <c r="J17" s="98"/>
    </row>
    <row r="18" spans="1:10" ht="12.75" customHeight="1" x14ac:dyDescent="0.2">
      <c r="A18" s="523"/>
      <c r="B18" s="501"/>
      <c r="C18" s="516"/>
      <c r="D18" s="516"/>
      <c r="E18" s="520"/>
      <c r="F18" s="516"/>
      <c r="G18" s="97"/>
      <c r="H18" s="97"/>
      <c r="I18" s="97"/>
      <c r="J18" s="98"/>
    </row>
    <row r="19" spans="1:10" ht="13.5" customHeight="1" thickBot="1" x14ac:dyDescent="0.25">
      <c r="A19" s="523"/>
      <c r="B19" s="501"/>
      <c r="C19" s="518"/>
      <c r="D19" s="518"/>
      <c r="E19" s="521"/>
      <c r="F19" s="517"/>
      <c r="G19" s="97"/>
      <c r="H19" s="97"/>
      <c r="I19" s="97"/>
      <c r="J19" s="98"/>
    </row>
    <row r="20" spans="1:10" ht="17.100000000000001" customHeight="1" thickTop="1" thickBot="1" x14ac:dyDescent="0.25">
      <c r="A20" s="523"/>
      <c r="B20" s="502"/>
      <c r="C20" s="134"/>
      <c r="D20" s="134"/>
      <c r="E20" s="137" t="str">
        <f>IF(D20=0,"",C20/D20)</f>
        <v/>
      </c>
      <c r="F20" s="138" t="str">
        <f>IF(D20=0,"",IF($E$20&lt;=1.5,"Extreme",IF($E$20&lt;=1.8,"Very High",IF($E$20&lt;=2,"High",IF($E$20&lt;=2.2,"Moderate",IF($E$20&lt;=3,"Low",IF($E$20&gt;3,"Very Low")))))))</f>
        <v/>
      </c>
      <c r="G20" s="97"/>
      <c r="H20" s="97"/>
      <c r="I20" s="97"/>
      <c r="J20" s="98"/>
    </row>
    <row r="21" spans="1:10" ht="14.25" customHeight="1" thickTop="1" thickBot="1" x14ac:dyDescent="0.25">
      <c r="A21" s="523"/>
      <c r="B21" s="500">
        <v>-3</v>
      </c>
      <c r="C21" s="515" t="s">
        <v>163</v>
      </c>
      <c r="D21" s="515" t="s">
        <v>164</v>
      </c>
      <c r="E21" s="519" t="s">
        <v>165</v>
      </c>
      <c r="F21" s="515" t="s">
        <v>162</v>
      </c>
      <c r="G21" s="97"/>
      <c r="H21" s="99" t="s">
        <v>166</v>
      </c>
      <c r="I21" s="136"/>
      <c r="J21" s="98"/>
    </row>
    <row r="22" spans="1:10" ht="12.75" customHeight="1" x14ac:dyDescent="0.2">
      <c r="A22" s="523"/>
      <c r="B22" s="501"/>
      <c r="C22" s="516"/>
      <c r="D22" s="516"/>
      <c r="E22" s="520"/>
      <c r="F22" s="516"/>
      <c r="G22" s="97"/>
      <c r="H22" s="525" t="s">
        <v>167</v>
      </c>
      <c r="I22" s="526"/>
      <c r="J22" s="98"/>
    </row>
    <row r="23" spans="1:10" ht="13.5" customHeight="1" thickBot="1" x14ac:dyDescent="0.25">
      <c r="A23" s="523"/>
      <c r="B23" s="501"/>
      <c r="C23" s="518"/>
      <c r="D23" s="518"/>
      <c r="E23" s="521"/>
      <c r="F23" s="517"/>
      <c r="G23" s="97"/>
      <c r="H23" s="527" t="s">
        <v>168</v>
      </c>
      <c r="I23" s="528"/>
      <c r="J23" s="98"/>
    </row>
    <row r="24" spans="1:10" ht="17.100000000000001" customHeight="1" thickTop="1" thickBot="1" x14ac:dyDescent="0.3">
      <c r="A24" s="523"/>
      <c r="B24" s="502"/>
      <c r="C24" s="135"/>
      <c r="D24" s="135"/>
      <c r="E24" s="139" t="str">
        <f>IF(D24=0,"",C24/D24)</f>
        <v/>
      </c>
      <c r="F24" s="140" t="str">
        <f>IF(D24=0,"",IF($E$24&lt;=1.5,"Extreme",IF($E$24&lt;=1.8,"Very High",IF($E$24&lt;=2,"High",IF($E$24&lt;=2.2,"Moderate",IF($E$24&lt;=3,"Low",IF($E$24&gt;3,"Very Low")))))))</f>
        <v/>
      </c>
      <c r="G24" s="97"/>
      <c r="H24" s="529"/>
      <c r="I24" s="530"/>
      <c r="J24" s="98"/>
    </row>
    <row r="25" spans="1:10" ht="13.5" customHeight="1" thickTop="1" x14ac:dyDescent="0.2">
      <c r="A25" s="523"/>
      <c r="B25" s="500">
        <v>-4</v>
      </c>
      <c r="C25" s="515" t="s">
        <v>163</v>
      </c>
      <c r="D25" s="515" t="s">
        <v>169</v>
      </c>
      <c r="E25" s="519" t="s">
        <v>170</v>
      </c>
      <c r="F25" s="515" t="s">
        <v>162</v>
      </c>
      <c r="G25" s="97"/>
      <c r="H25" s="100"/>
      <c r="I25" s="100"/>
      <c r="J25" s="98"/>
    </row>
    <row r="26" spans="1:10" ht="12.75" customHeight="1" x14ac:dyDescent="0.2">
      <c r="A26" s="523"/>
      <c r="B26" s="501"/>
      <c r="C26" s="516"/>
      <c r="D26" s="516"/>
      <c r="E26" s="520"/>
      <c r="F26" s="516"/>
      <c r="G26" s="97"/>
      <c r="H26" s="97"/>
      <c r="I26" s="97"/>
      <c r="J26" s="98"/>
    </row>
    <row r="27" spans="1:10" ht="13.5" customHeight="1" thickBot="1" x14ac:dyDescent="0.25">
      <c r="A27" s="523"/>
      <c r="B27" s="501"/>
      <c r="C27" s="518"/>
      <c r="D27" s="518"/>
      <c r="E27" s="521"/>
      <c r="F27" s="517"/>
      <c r="G27" s="97"/>
      <c r="H27" s="97"/>
      <c r="I27" s="97"/>
      <c r="J27" s="98"/>
    </row>
    <row r="28" spans="1:10" ht="17.100000000000001" customHeight="1" thickTop="1" thickBot="1" x14ac:dyDescent="0.25">
      <c r="A28" s="524"/>
      <c r="B28" s="502"/>
      <c r="C28" s="134"/>
      <c r="D28" s="134"/>
      <c r="E28" s="139" t="str">
        <f>IF(D28=0,"",C28/D28)</f>
        <v/>
      </c>
      <c r="F28" s="140" t="str">
        <f>IF(D28=0,"",IF(E28&gt;1.2,"Extreme",IF(E28&gt;=1.01,"Very High",IF(E28&gt;=0.81,"High",IF(E28&gt;=0.61,"Moderate",IF(E28&gt;=0.41,"Low",IF(E28&lt;0.4,"Very Low")))))))</f>
        <v/>
      </c>
      <c r="G28" s="97"/>
      <c r="H28" s="97"/>
      <c r="I28" s="97"/>
      <c r="J28" s="98"/>
    </row>
    <row r="29" spans="1:10" ht="13.5" customHeight="1" thickTop="1" x14ac:dyDescent="0.2">
      <c r="A29" s="522" t="s">
        <v>171</v>
      </c>
      <c r="B29" s="500">
        <v>-5</v>
      </c>
      <c r="C29" s="515" t="s">
        <v>172</v>
      </c>
      <c r="D29" s="515" t="s">
        <v>173</v>
      </c>
      <c r="E29" s="519" t="s">
        <v>174</v>
      </c>
      <c r="F29" s="515" t="s">
        <v>162</v>
      </c>
      <c r="G29" s="97"/>
      <c r="H29" s="97"/>
      <c r="I29" s="97"/>
      <c r="J29" s="98"/>
    </row>
    <row r="30" spans="1:10" ht="12.75" customHeight="1" x14ac:dyDescent="0.2">
      <c r="A30" s="523"/>
      <c r="B30" s="501"/>
      <c r="C30" s="516"/>
      <c r="D30" s="516"/>
      <c r="E30" s="520"/>
      <c r="F30" s="516"/>
      <c r="G30" s="97"/>
      <c r="H30" s="97"/>
      <c r="I30" s="97"/>
      <c r="J30" s="98"/>
    </row>
    <row r="31" spans="1:10" ht="13.5" customHeight="1" thickBot="1" x14ac:dyDescent="0.25">
      <c r="A31" s="523"/>
      <c r="B31" s="501"/>
      <c r="C31" s="518"/>
      <c r="D31" s="518"/>
      <c r="E31" s="521"/>
      <c r="F31" s="517"/>
      <c r="G31" s="97"/>
      <c r="H31" s="97"/>
      <c r="I31" s="97"/>
      <c r="J31" s="98"/>
    </row>
    <row r="32" spans="1:10" ht="17.100000000000001" customHeight="1" thickTop="1" thickBot="1" x14ac:dyDescent="0.25">
      <c r="A32" s="523"/>
      <c r="B32" s="502"/>
      <c r="C32" s="134"/>
      <c r="D32" s="134"/>
      <c r="E32" s="137" t="str">
        <f>IF(D32=0,"",C32/D32)</f>
        <v/>
      </c>
      <c r="F32" s="140" t="str">
        <f>IF(D32=0,"",IF(E32&gt;3,"Extreme",IF(E32&gt;=2.51,"Very High",IF(E32&gt;=1.81,"High",IF(E32&gt;=1.51,"Moderate",IF(E32&gt;=1,"Low",IF(E32&lt;1,"Very Low")))))))</f>
        <v/>
      </c>
      <c r="G32" s="97"/>
      <c r="H32" s="97"/>
      <c r="I32" s="97"/>
      <c r="J32" s="98"/>
    </row>
    <row r="33" spans="1:10" ht="3.95" customHeight="1" thickTop="1" x14ac:dyDescent="0.2">
      <c r="A33" s="523"/>
      <c r="B33" s="500">
        <v>-6</v>
      </c>
      <c r="C33" s="515" t="s">
        <v>172</v>
      </c>
      <c r="D33" s="515" t="s">
        <v>175</v>
      </c>
      <c r="E33" s="515" t="s">
        <v>176</v>
      </c>
      <c r="F33" s="515" t="s">
        <v>173</v>
      </c>
      <c r="G33" s="531" t="s">
        <v>164</v>
      </c>
      <c r="H33" s="531" t="s">
        <v>177</v>
      </c>
      <c r="I33" s="531" t="s">
        <v>178</v>
      </c>
      <c r="J33" s="531" t="s">
        <v>179</v>
      </c>
    </row>
    <row r="34" spans="1:10" ht="15.95" customHeight="1" x14ac:dyDescent="0.2">
      <c r="A34" s="523"/>
      <c r="B34" s="501"/>
      <c r="C34" s="516"/>
      <c r="D34" s="516"/>
      <c r="E34" s="516"/>
      <c r="F34" s="516"/>
      <c r="G34" s="516"/>
      <c r="H34" s="516"/>
      <c r="I34" s="516"/>
      <c r="J34" s="516"/>
    </row>
    <row r="35" spans="1:10" ht="15.95" customHeight="1" x14ac:dyDescent="0.2">
      <c r="A35" s="523"/>
      <c r="B35" s="501"/>
      <c r="C35" s="516"/>
      <c r="D35" s="516"/>
      <c r="E35" s="516"/>
      <c r="F35" s="516"/>
      <c r="G35" s="516"/>
      <c r="H35" s="516"/>
      <c r="I35" s="516"/>
      <c r="J35" s="516"/>
    </row>
    <row r="36" spans="1:10" ht="15.95" customHeight="1" thickBot="1" x14ac:dyDescent="0.25">
      <c r="A36" s="523"/>
      <c r="B36" s="501"/>
      <c r="C36" s="518"/>
      <c r="D36" s="518"/>
      <c r="E36" s="518"/>
      <c r="F36" s="518"/>
      <c r="G36" s="518"/>
      <c r="H36" s="518"/>
      <c r="I36" s="518"/>
      <c r="J36" s="517"/>
    </row>
    <row r="37" spans="1:10" ht="17.100000000000001" customHeight="1" thickTop="1" thickBot="1" x14ac:dyDescent="0.25">
      <c r="A37" s="524"/>
      <c r="B37" s="502"/>
      <c r="C37" s="134"/>
      <c r="D37" s="134"/>
      <c r="E37" s="134"/>
      <c r="F37" s="134"/>
      <c r="G37" s="134"/>
      <c r="H37" s="134"/>
      <c r="I37" s="137" t="str">
        <f>IF(H37=0,"",E37/H37)</f>
        <v/>
      </c>
      <c r="J37" s="140" t="str">
        <f>IF(H37=0,"",IF(I37&gt;1.6,"Extreme",IF(I37&gt;=1.2,"Very High",IF(I37&gt;=1.15,"High",IF(I37&gt;=1.06,"Moderate",IF(I37&gt;=0.8,"Low",IF(I37&lt;0.8,"Very Low")))))))</f>
        <v/>
      </c>
    </row>
    <row r="38" spans="1:10" ht="13.5" customHeight="1" thickTop="1" x14ac:dyDescent="0.2">
      <c r="A38" s="522" t="s">
        <v>180</v>
      </c>
      <c r="B38" s="500">
        <v>-7</v>
      </c>
      <c r="C38" s="532" t="s">
        <v>181</v>
      </c>
      <c r="D38" s="533"/>
      <c r="E38" s="515" t="s">
        <v>162</v>
      </c>
      <c r="F38" s="101"/>
      <c r="G38" s="97"/>
      <c r="H38" s="97"/>
      <c r="I38" s="97"/>
      <c r="J38" s="98"/>
    </row>
    <row r="39" spans="1:10" ht="12.75" customHeight="1" x14ac:dyDescent="0.2">
      <c r="A39" s="523"/>
      <c r="B39" s="501"/>
      <c r="C39" s="534"/>
      <c r="D39" s="535"/>
      <c r="E39" s="516"/>
      <c r="F39" s="101"/>
      <c r="G39" s="97"/>
      <c r="H39" s="97"/>
      <c r="I39" s="97"/>
      <c r="J39" s="98"/>
    </row>
    <row r="40" spans="1:10" ht="13.5" customHeight="1" thickBot="1" x14ac:dyDescent="0.25">
      <c r="A40" s="523"/>
      <c r="B40" s="501"/>
      <c r="C40" s="536"/>
      <c r="D40" s="537"/>
      <c r="E40" s="517"/>
      <c r="F40" s="101"/>
      <c r="G40" s="97"/>
      <c r="H40" s="97"/>
      <c r="I40" s="97"/>
      <c r="J40" s="98"/>
    </row>
    <row r="41" spans="1:10" ht="17.100000000000001" customHeight="1" thickTop="1" thickBot="1" x14ac:dyDescent="0.25">
      <c r="A41" s="524"/>
      <c r="B41" s="502"/>
      <c r="C41" s="538"/>
      <c r="D41" s="539"/>
      <c r="E41" s="140" t="str">
        <f>IF(C41=0,"",IF(C41&gt;2.4,"Extreme",IF(C41&gt;=2.01,"Very High",IF(C41&gt;=1.61,"High",IF(C41&gt;=1.01,"Moderate",IF(C41&gt;=0.5,"Low",IF(C41&lt;0.5,"Very Low")))))))</f>
        <v/>
      </c>
      <c r="F41" s="102"/>
      <c r="G41" s="97"/>
      <c r="H41" s="97"/>
      <c r="I41" s="97"/>
      <c r="J41" s="98"/>
    </row>
    <row r="42" spans="1:10" ht="6.75" customHeight="1" thickTop="1" thickBot="1" x14ac:dyDescent="0.25">
      <c r="A42" s="103"/>
      <c r="B42" s="104"/>
      <c r="C42" s="105"/>
      <c r="D42" s="105"/>
      <c r="E42" s="105"/>
      <c r="F42" s="106"/>
      <c r="G42" s="97"/>
      <c r="H42" s="97"/>
      <c r="I42" s="97"/>
      <c r="J42" s="98"/>
    </row>
    <row r="43" spans="1:10" ht="15.75" thickTop="1" x14ac:dyDescent="0.25">
      <c r="A43" s="553" t="s">
        <v>182</v>
      </c>
      <c r="B43" s="554"/>
      <c r="C43" s="554"/>
      <c r="D43" s="554"/>
      <c r="E43" s="554"/>
      <c r="F43" s="554"/>
      <c r="G43" s="554"/>
      <c r="H43" s="554"/>
      <c r="I43" s="554"/>
      <c r="J43" s="555"/>
    </row>
    <row r="44" spans="1:10" ht="12.75" customHeight="1" x14ac:dyDescent="0.2">
      <c r="A44" s="556" t="s">
        <v>183</v>
      </c>
      <c r="B44" s="557"/>
      <c r="C44" s="558"/>
      <c r="D44" s="562" t="s">
        <v>184</v>
      </c>
      <c r="E44" s="563"/>
      <c r="F44" s="563"/>
      <c r="G44" s="563"/>
      <c r="H44" s="563"/>
      <c r="I44" s="563"/>
      <c r="J44" s="564"/>
    </row>
    <row r="45" spans="1:10" x14ac:dyDescent="0.2">
      <c r="A45" s="559"/>
      <c r="B45" s="560"/>
      <c r="C45" s="561"/>
      <c r="D45" s="107">
        <v>-1</v>
      </c>
      <c r="E45" s="108">
        <v>-2</v>
      </c>
      <c r="F45" s="108">
        <v>-3</v>
      </c>
      <c r="G45" s="108">
        <v>-4</v>
      </c>
      <c r="H45" s="108">
        <v>-5</v>
      </c>
      <c r="I45" s="108">
        <v>-6</v>
      </c>
      <c r="J45" s="108">
        <v>-7</v>
      </c>
    </row>
    <row r="46" spans="1:10" ht="15" customHeight="1" x14ac:dyDescent="0.2">
      <c r="A46" s="565" t="s">
        <v>37</v>
      </c>
      <c r="B46" s="566"/>
      <c r="C46" s="567"/>
      <c r="D46" s="109" t="s">
        <v>185</v>
      </c>
      <c r="E46" s="110" t="s">
        <v>186</v>
      </c>
      <c r="F46" s="110" t="s">
        <v>187</v>
      </c>
      <c r="G46" s="110" t="s">
        <v>188</v>
      </c>
      <c r="H46" s="110" t="s">
        <v>189</v>
      </c>
      <c r="I46" s="110" t="s">
        <v>190</v>
      </c>
      <c r="J46" s="111" t="s">
        <v>191</v>
      </c>
    </row>
    <row r="47" spans="1:10" ht="15" customHeight="1" x14ac:dyDescent="0.2">
      <c r="A47" s="542" t="s">
        <v>38</v>
      </c>
      <c r="B47" s="543"/>
      <c r="C47" s="544"/>
      <c r="D47" s="112" t="s">
        <v>185</v>
      </c>
      <c r="E47" s="113" t="s">
        <v>192</v>
      </c>
      <c r="F47" s="113" t="s">
        <v>193</v>
      </c>
      <c r="G47" s="113" t="s">
        <v>194</v>
      </c>
      <c r="H47" s="113" t="s">
        <v>195</v>
      </c>
      <c r="I47" s="113" t="s">
        <v>196</v>
      </c>
      <c r="J47" s="114" t="s">
        <v>197</v>
      </c>
    </row>
    <row r="48" spans="1:10" ht="15" customHeight="1" x14ac:dyDescent="0.2">
      <c r="A48" s="542" t="s">
        <v>39</v>
      </c>
      <c r="B48" s="543"/>
      <c r="C48" s="544"/>
      <c r="D48" s="112" t="s">
        <v>185</v>
      </c>
      <c r="E48" s="113" t="s">
        <v>198</v>
      </c>
      <c r="F48" s="113" t="s">
        <v>194</v>
      </c>
      <c r="G48" s="113" t="s">
        <v>199</v>
      </c>
      <c r="H48" s="113" t="s">
        <v>200</v>
      </c>
      <c r="I48" s="113" t="s">
        <v>201</v>
      </c>
      <c r="J48" s="114" t="s">
        <v>202</v>
      </c>
    </row>
    <row r="49" spans="1:10" ht="15" customHeight="1" x14ac:dyDescent="0.2">
      <c r="A49" s="542" t="s">
        <v>40</v>
      </c>
      <c r="B49" s="543"/>
      <c r="C49" s="544"/>
      <c r="D49" s="115" t="s">
        <v>203</v>
      </c>
      <c r="E49" s="113" t="s">
        <v>204</v>
      </c>
      <c r="F49" s="113" t="s">
        <v>199</v>
      </c>
      <c r="G49" s="113" t="s">
        <v>205</v>
      </c>
      <c r="H49" s="113" t="s">
        <v>206</v>
      </c>
      <c r="I49" s="113" t="s">
        <v>207</v>
      </c>
      <c r="J49" s="114" t="s">
        <v>208</v>
      </c>
    </row>
    <row r="50" spans="1:10" ht="15" customHeight="1" x14ac:dyDescent="0.2">
      <c r="A50" s="542" t="s">
        <v>41</v>
      </c>
      <c r="B50" s="543"/>
      <c r="C50" s="544"/>
      <c r="D50" s="116">
        <v>-1</v>
      </c>
      <c r="E50" s="113" t="s">
        <v>209</v>
      </c>
      <c r="F50" s="113" t="s">
        <v>205</v>
      </c>
      <c r="G50" s="113" t="s">
        <v>210</v>
      </c>
      <c r="H50" s="113" t="s">
        <v>211</v>
      </c>
      <c r="I50" s="113" t="s">
        <v>212</v>
      </c>
      <c r="J50" s="114" t="s">
        <v>213</v>
      </c>
    </row>
    <row r="51" spans="1:10" ht="15" customHeight="1" x14ac:dyDescent="0.2">
      <c r="A51" s="545" t="s">
        <v>42</v>
      </c>
      <c r="B51" s="546"/>
      <c r="C51" s="547"/>
      <c r="D51" s="117" t="s">
        <v>214</v>
      </c>
      <c r="E51" s="118" t="s">
        <v>215</v>
      </c>
      <c r="F51" s="118" t="s">
        <v>216</v>
      </c>
      <c r="G51" s="118" t="s">
        <v>217</v>
      </c>
      <c r="H51" s="118" t="s">
        <v>186</v>
      </c>
      <c r="I51" s="118" t="s">
        <v>218</v>
      </c>
      <c r="J51" s="119" t="s">
        <v>219</v>
      </c>
    </row>
    <row r="52" spans="1:10" ht="24.75" customHeight="1" thickBot="1" x14ac:dyDescent="0.25">
      <c r="A52" s="120"/>
      <c r="B52" s="120"/>
      <c r="C52" s="120"/>
      <c r="D52" s="548" t="s">
        <v>220</v>
      </c>
      <c r="E52" s="549"/>
      <c r="F52" s="549"/>
      <c r="G52" s="549"/>
      <c r="H52" s="550"/>
      <c r="I52" s="551" t="str">
        <f>IF(ISNUMBER(C20),F20,IF(ISNUMBER(C24),F24,IF(ISNUMBER(I21),H24,IF(ISNUMBER(C28),F28,IF(ISNUMBER(C32),F32,IF(ISNUMBER(C37),J37,IF(ISNUMBER(C41),E41," ")))))))</f>
        <v xml:space="preserve"> </v>
      </c>
      <c r="J52" s="552"/>
    </row>
    <row r="53" spans="1:10" x14ac:dyDescent="0.2">
      <c r="A53" s="121"/>
      <c r="B53" s="121"/>
      <c r="C53" s="121"/>
      <c r="D53" s="121"/>
      <c r="E53" s="121"/>
      <c r="F53" s="121"/>
      <c r="G53" s="121"/>
      <c r="H53" s="121"/>
      <c r="I53" s="121"/>
      <c r="J53" s="121"/>
    </row>
    <row r="54" spans="1:10" x14ac:dyDescent="0.2">
      <c r="A54" s="121"/>
      <c r="B54" s="121"/>
      <c r="C54" s="121"/>
      <c r="D54" s="121"/>
      <c r="E54" s="121"/>
      <c r="F54" s="121"/>
      <c r="G54" s="121"/>
      <c r="H54" s="121"/>
      <c r="I54" s="121"/>
      <c r="J54" s="121"/>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55"/>
  <sheetViews>
    <sheetView workbookViewId="0">
      <selection sqref="A1:BH1"/>
    </sheetView>
  </sheetViews>
  <sheetFormatPr defaultColWidth="2.7109375" defaultRowHeight="12.75" customHeight="1" x14ac:dyDescent="0.25"/>
  <cols>
    <col min="1" max="5" width="2.7109375" style="18" customWidth="1"/>
    <col min="6" max="11" width="2.7109375" style="19" customWidth="1"/>
    <col min="12" max="28" width="2.7109375" style="18" customWidth="1"/>
    <col min="29" max="30" width="2.7109375" style="19" customWidth="1"/>
    <col min="31" max="33" width="2.7109375" style="18" customWidth="1"/>
    <col min="34" max="34" width="2.85546875" style="18" customWidth="1"/>
    <col min="35" max="40" width="2.7109375" style="18" customWidth="1"/>
    <col min="41" max="41" width="3.140625" style="19" customWidth="1"/>
    <col min="42" max="42" width="3.28515625" style="19" customWidth="1"/>
    <col min="43" max="44" width="2.7109375" style="19" customWidth="1"/>
    <col min="45" max="61" width="2.7109375" style="18" customWidth="1"/>
    <col min="62" max="62" width="2.7109375" style="20" customWidth="1"/>
    <col min="63" max="256" width="2.7109375" style="18"/>
    <col min="257" max="289" width="2.7109375" style="18" customWidth="1"/>
    <col min="290" max="290" width="2.85546875" style="18" customWidth="1"/>
    <col min="291" max="296" width="2.7109375" style="18" customWidth="1"/>
    <col min="297" max="297" width="3.140625" style="18" customWidth="1"/>
    <col min="298" max="298" width="3.28515625" style="18" customWidth="1"/>
    <col min="299" max="318" width="2.7109375" style="18" customWidth="1"/>
    <col min="319" max="512" width="2.7109375" style="18"/>
    <col min="513" max="545" width="2.7109375" style="18" customWidth="1"/>
    <col min="546" max="546" width="2.85546875" style="18" customWidth="1"/>
    <col min="547" max="552" width="2.7109375" style="18" customWidth="1"/>
    <col min="553" max="553" width="3.140625" style="18" customWidth="1"/>
    <col min="554" max="554" width="3.28515625" style="18" customWidth="1"/>
    <col min="555" max="574" width="2.7109375" style="18" customWidth="1"/>
    <col min="575" max="768" width="2.7109375" style="18"/>
    <col min="769" max="801" width="2.7109375" style="18" customWidth="1"/>
    <col min="802" max="802" width="2.85546875" style="18" customWidth="1"/>
    <col min="803" max="808" width="2.7109375" style="18" customWidth="1"/>
    <col min="809" max="809" width="3.140625" style="18" customWidth="1"/>
    <col min="810" max="810" width="3.28515625" style="18" customWidth="1"/>
    <col min="811" max="830" width="2.7109375" style="18" customWidth="1"/>
    <col min="831" max="1024" width="2.7109375" style="18"/>
    <col min="1025" max="1057" width="2.7109375" style="18" customWidth="1"/>
    <col min="1058" max="1058" width="2.85546875" style="18" customWidth="1"/>
    <col min="1059" max="1064" width="2.7109375" style="18" customWidth="1"/>
    <col min="1065" max="1065" width="3.140625" style="18" customWidth="1"/>
    <col min="1066" max="1066" width="3.28515625" style="18" customWidth="1"/>
    <col min="1067" max="1086" width="2.7109375" style="18" customWidth="1"/>
    <col min="1087" max="1280" width="2.7109375" style="18"/>
    <col min="1281" max="1313" width="2.7109375" style="18" customWidth="1"/>
    <col min="1314" max="1314" width="2.85546875" style="18" customWidth="1"/>
    <col min="1315" max="1320" width="2.7109375" style="18" customWidth="1"/>
    <col min="1321" max="1321" width="3.140625" style="18" customWidth="1"/>
    <col min="1322" max="1322" width="3.28515625" style="18" customWidth="1"/>
    <col min="1323" max="1342" width="2.7109375" style="18" customWidth="1"/>
    <col min="1343" max="1536" width="2.7109375" style="18"/>
    <col min="1537" max="1569" width="2.7109375" style="18" customWidth="1"/>
    <col min="1570" max="1570" width="2.85546875" style="18" customWidth="1"/>
    <col min="1571" max="1576" width="2.7109375" style="18" customWidth="1"/>
    <col min="1577" max="1577" width="3.140625" style="18" customWidth="1"/>
    <col min="1578" max="1578" width="3.28515625" style="18" customWidth="1"/>
    <col min="1579" max="1598" width="2.7109375" style="18" customWidth="1"/>
    <col min="1599" max="1792" width="2.7109375" style="18"/>
    <col min="1793" max="1825" width="2.7109375" style="18" customWidth="1"/>
    <col min="1826" max="1826" width="2.85546875" style="18" customWidth="1"/>
    <col min="1827" max="1832" width="2.7109375" style="18" customWidth="1"/>
    <col min="1833" max="1833" width="3.140625" style="18" customWidth="1"/>
    <col min="1834" max="1834" width="3.28515625" style="18" customWidth="1"/>
    <col min="1835" max="1854" width="2.7109375" style="18" customWidth="1"/>
    <col min="1855" max="2048" width="2.7109375" style="18"/>
    <col min="2049" max="2081" width="2.7109375" style="18" customWidth="1"/>
    <col min="2082" max="2082" width="2.85546875" style="18" customWidth="1"/>
    <col min="2083" max="2088" width="2.7109375" style="18" customWidth="1"/>
    <col min="2089" max="2089" width="3.140625" style="18" customWidth="1"/>
    <col min="2090" max="2090" width="3.28515625" style="18" customWidth="1"/>
    <col min="2091" max="2110" width="2.7109375" style="18" customWidth="1"/>
    <col min="2111" max="2304" width="2.7109375" style="18"/>
    <col min="2305" max="2337" width="2.7109375" style="18" customWidth="1"/>
    <col min="2338" max="2338" width="2.85546875" style="18" customWidth="1"/>
    <col min="2339" max="2344" width="2.7109375" style="18" customWidth="1"/>
    <col min="2345" max="2345" width="3.140625" style="18" customWidth="1"/>
    <col min="2346" max="2346" width="3.28515625" style="18" customWidth="1"/>
    <col min="2347" max="2366" width="2.7109375" style="18" customWidth="1"/>
    <col min="2367" max="2560" width="2.7109375" style="18"/>
    <col min="2561" max="2593" width="2.7109375" style="18" customWidth="1"/>
    <col min="2594" max="2594" width="2.85546875" style="18" customWidth="1"/>
    <col min="2595" max="2600" width="2.7109375" style="18" customWidth="1"/>
    <col min="2601" max="2601" width="3.140625" style="18" customWidth="1"/>
    <col min="2602" max="2602" width="3.28515625" style="18" customWidth="1"/>
    <col min="2603" max="2622" width="2.7109375" style="18" customWidth="1"/>
    <col min="2623" max="2816" width="2.7109375" style="18"/>
    <col min="2817" max="2849" width="2.7109375" style="18" customWidth="1"/>
    <col min="2850" max="2850" width="2.85546875" style="18" customWidth="1"/>
    <col min="2851" max="2856" width="2.7109375" style="18" customWidth="1"/>
    <col min="2857" max="2857" width="3.140625" style="18" customWidth="1"/>
    <col min="2858" max="2858" width="3.28515625" style="18" customWidth="1"/>
    <col min="2859" max="2878" width="2.7109375" style="18" customWidth="1"/>
    <col min="2879" max="3072" width="2.7109375" style="18"/>
    <col min="3073" max="3105" width="2.7109375" style="18" customWidth="1"/>
    <col min="3106" max="3106" width="2.85546875" style="18" customWidth="1"/>
    <col min="3107" max="3112" width="2.7109375" style="18" customWidth="1"/>
    <col min="3113" max="3113" width="3.140625" style="18" customWidth="1"/>
    <col min="3114" max="3114" width="3.28515625" style="18" customWidth="1"/>
    <col min="3115" max="3134" width="2.7109375" style="18" customWidth="1"/>
    <col min="3135" max="3328" width="2.7109375" style="18"/>
    <col min="3329" max="3361" width="2.7109375" style="18" customWidth="1"/>
    <col min="3362" max="3362" width="2.85546875" style="18" customWidth="1"/>
    <col min="3363" max="3368" width="2.7109375" style="18" customWidth="1"/>
    <col min="3369" max="3369" width="3.140625" style="18" customWidth="1"/>
    <col min="3370" max="3370" width="3.28515625" style="18" customWidth="1"/>
    <col min="3371" max="3390" width="2.7109375" style="18" customWidth="1"/>
    <col min="3391" max="3584" width="2.7109375" style="18"/>
    <col min="3585" max="3617" width="2.7109375" style="18" customWidth="1"/>
    <col min="3618" max="3618" width="2.85546875" style="18" customWidth="1"/>
    <col min="3619" max="3624" width="2.7109375" style="18" customWidth="1"/>
    <col min="3625" max="3625" width="3.140625" style="18" customWidth="1"/>
    <col min="3626" max="3626" width="3.28515625" style="18" customWidth="1"/>
    <col min="3627" max="3646" width="2.7109375" style="18" customWidth="1"/>
    <col min="3647" max="3840" width="2.7109375" style="18"/>
    <col min="3841" max="3873" width="2.7109375" style="18" customWidth="1"/>
    <col min="3874" max="3874" width="2.85546875" style="18" customWidth="1"/>
    <col min="3875" max="3880" width="2.7109375" style="18" customWidth="1"/>
    <col min="3881" max="3881" width="3.140625" style="18" customWidth="1"/>
    <col min="3882" max="3882" width="3.28515625" style="18" customWidth="1"/>
    <col min="3883" max="3902" width="2.7109375" style="18" customWidth="1"/>
    <col min="3903" max="4096" width="2.7109375" style="18"/>
    <col min="4097" max="4129" width="2.7109375" style="18" customWidth="1"/>
    <col min="4130" max="4130" width="2.85546875" style="18" customWidth="1"/>
    <col min="4131" max="4136" width="2.7109375" style="18" customWidth="1"/>
    <col min="4137" max="4137" width="3.140625" style="18" customWidth="1"/>
    <col min="4138" max="4138" width="3.28515625" style="18" customWidth="1"/>
    <col min="4139" max="4158" width="2.7109375" style="18" customWidth="1"/>
    <col min="4159" max="4352" width="2.7109375" style="18"/>
    <col min="4353" max="4385" width="2.7109375" style="18" customWidth="1"/>
    <col min="4386" max="4386" width="2.85546875" style="18" customWidth="1"/>
    <col min="4387" max="4392" width="2.7109375" style="18" customWidth="1"/>
    <col min="4393" max="4393" width="3.140625" style="18" customWidth="1"/>
    <col min="4394" max="4394" width="3.28515625" style="18" customWidth="1"/>
    <col min="4395" max="4414" width="2.7109375" style="18" customWidth="1"/>
    <col min="4415" max="4608" width="2.7109375" style="18"/>
    <col min="4609" max="4641" width="2.7109375" style="18" customWidth="1"/>
    <col min="4642" max="4642" width="2.85546875" style="18" customWidth="1"/>
    <col min="4643" max="4648" width="2.7109375" style="18" customWidth="1"/>
    <col min="4649" max="4649" width="3.140625" style="18" customWidth="1"/>
    <col min="4650" max="4650" width="3.28515625" style="18" customWidth="1"/>
    <col min="4651" max="4670" width="2.7109375" style="18" customWidth="1"/>
    <col min="4671" max="4864" width="2.7109375" style="18"/>
    <col min="4865" max="4897" width="2.7109375" style="18" customWidth="1"/>
    <col min="4898" max="4898" width="2.85546875" style="18" customWidth="1"/>
    <col min="4899" max="4904" width="2.7109375" style="18" customWidth="1"/>
    <col min="4905" max="4905" width="3.140625" style="18" customWidth="1"/>
    <col min="4906" max="4906" width="3.28515625" style="18" customWidth="1"/>
    <col min="4907" max="4926" width="2.7109375" style="18" customWidth="1"/>
    <col min="4927" max="5120" width="2.7109375" style="18"/>
    <col min="5121" max="5153" width="2.7109375" style="18" customWidth="1"/>
    <col min="5154" max="5154" width="2.85546875" style="18" customWidth="1"/>
    <col min="5155" max="5160" width="2.7109375" style="18" customWidth="1"/>
    <col min="5161" max="5161" width="3.140625" style="18" customWidth="1"/>
    <col min="5162" max="5162" width="3.28515625" style="18" customWidth="1"/>
    <col min="5163" max="5182" width="2.7109375" style="18" customWidth="1"/>
    <col min="5183" max="5376" width="2.7109375" style="18"/>
    <col min="5377" max="5409" width="2.7109375" style="18" customWidth="1"/>
    <col min="5410" max="5410" width="2.85546875" style="18" customWidth="1"/>
    <col min="5411" max="5416" width="2.7109375" style="18" customWidth="1"/>
    <col min="5417" max="5417" width="3.140625" style="18" customWidth="1"/>
    <col min="5418" max="5418" width="3.28515625" style="18" customWidth="1"/>
    <col min="5419" max="5438" width="2.7109375" style="18" customWidth="1"/>
    <col min="5439" max="5632" width="2.7109375" style="18"/>
    <col min="5633" max="5665" width="2.7109375" style="18" customWidth="1"/>
    <col min="5666" max="5666" width="2.85546875" style="18" customWidth="1"/>
    <col min="5667" max="5672" width="2.7109375" style="18" customWidth="1"/>
    <col min="5673" max="5673" width="3.140625" style="18" customWidth="1"/>
    <col min="5674" max="5674" width="3.28515625" style="18" customWidth="1"/>
    <col min="5675" max="5694" width="2.7109375" style="18" customWidth="1"/>
    <col min="5695" max="5888" width="2.7109375" style="18"/>
    <col min="5889" max="5921" width="2.7109375" style="18" customWidth="1"/>
    <col min="5922" max="5922" width="2.85546875" style="18" customWidth="1"/>
    <col min="5923" max="5928" width="2.7109375" style="18" customWidth="1"/>
    <col min="5929" max="5929" width="3.140625" style="18" customWidth="1"/>
    <col min="5930" max="5930" width="3.28515625" style="18" customWidth="1"/>
    <col min="5931" max="5950" width="2.7109375" style="18" customWidth="1"/>
    <col min="5951" max="6144" width="2.7109375" style="18"/>
    <col min="6145" max="6177" width="2.7109375" style="18" customWidth="1"/>
    <col min="6178" max="6178" width="2.85546875" style="18" customWidth="1"/>
    <col min="6179" max="6184" width="2.7109375" style="18" customWidth="1"/>
    <col min="6185" max="6185" width="3.140625" style="18" customWidth="1"/>
    <col min="6186" max="6186" width="3.28515625" style="18" customWidth="1"/>
    <col min="6187" max="6206" width="2.7109375" style="18" customWidth="1"/>
    <col min="6207" max="6400" width="2.7109375" style="18"/>
    <col min="6401" max="6433" width="2.7109375" style="18" customWidth="1"/>
    <col min="6434" max="6434" width="2.85546875" style="18" customWidth="1"/>
    <col min="6435" max="6440" width="2.7109375" style="18" customWidth="1"/>
    <col min="6441" max="6441" width="3.140625" style="18" customWidth="1"/>
    <col min="6442" max="6442" width="3.28515625" style="18" customWidth="1"/>
    <col min="6443" max="6462" width="2.7109375" style="18" customWidth="1"/>
    <col min="6463" max="6656" width="2.7109375" style="18"/>
    <col min="6657" max="6689" width="2.7109375" style="18" customWidth="1"/>
    <col min="6690" max="6690" width="2.85546875" style="18" customWidth="1"/>
    <col min="6691" max="6696" width="2.7109375" style="18" customWidth="1"/>
    <col min="6697" max="6697" width="3.140625" style="18" customWidth="1"/>
    <col min="6698" max="6698" width="3.28515625" style="18" customWidth="1"/>
    <col min="6699" max="6718" width="2.7109375" style="18" customWidth="1"/>
    <col min="6719" max="6912" width="2.7109375" style="18"/>
    <col min="6913" max="6945" width="2.7109375" style="18" customWidth="1"/>
    <col min="6946" max="6946" width="2.85546875" style="18" customWidth="1"/>
    <col min="6947" max="6952" width="2.7109375" style="18" customWidth="1"/>
    <col min="6953" max="6953" width="3.140625" style="18" customWidth="1"/>
    <col min="6954" max="6954" width="3.28515625" style="18" customWidth="1"/>
    <col min="6955" max="6974" width="2.7109375" style="18" customWidth="1"/>
    <col min="6975" max="7168" width="2.7109375" style="18"/>
    <col min="7169" max="7201" width="2.7109375" style="18" customWidth="1"/>
    <col min="7202" max="7202" width="2.85546875" style="18" customWidth="1"/>
    <col min="7203" max="7208" width="2.7109375" style="18" customWidth="1"/>
    <col min="7209" max="7209" width="3.140625" style="18" customWidth="1"/>
    <col min="7210" max="7210" width="3.28515625" style="18" customWidth="1"/>
    <col min="7211" max="7230" width="2.7109375" style="18" customWidth="1"/>
    <col min="7231" max="7424" width="2.7109375" style="18"/>
    <col min="7425" max="7457" width="2.7109375" style="18" customWidth="1"/>
    <col min="7458" max="7458" width="2.85546875" style="18" customWidth="1"/>
    <col min="7459" max="7464" width="2.7109375" style="18" customWidth="1"/>
    <col min="7465" max="7465" width="3.140625" style="18" customWidth="1"/>
    <col min="7466" max="7466" width="3.28515625" style="18" customWidth="1"/>
    <col min="7467" max="7486" width="2.7109375" style="18" customWidth="1"/>
    <col min="7487" max="7680" width="2.7109375" style="18"/>
    <col min="7681" max="7713" width="2.7109375" style="18" customWidth="1"/>
    <col min="7714" max="7714" width="2.85546875" style="18" customWidth="1"/>
    <col min="7715" max="7720" width="2.7109375" style="18" customWidth="1"/>
    <col min="7721" max="7721" width="3.140625" style="18" customWidth="1"/>
    <col min="7722" max="7722" width="3.28515625" style="18" customWidth="1"/>
    <col min="7723" max="7742" width="2.7109375" style="18" customWidth="1"/>
    <col min="7743" max="7936" width="2.7109375" style="18"/>
    <col min="7937" max="7969" width="2.7109375" style="18" customWidth="1"/>
    <col min="7970" max="7970" width="2.85546875" style="18" customWidth="1"/>
    <col min="7971" max="7976" width="2.7109375" style="18" customWidth="1"/>
    <col min="7977" max="7977" width="3.140625" style="18" customWidth="1"/>
    <col min="7978" max="7978" width="3.28515625" style="18" customWidth="1"/>
    <col min="7979" max="7998" width="2.7109375" style="18" customWidth="1"/>
    <col min="7999" max="8192" width="2.7109375" style="18"/>
    <col min="8193" max="8225" width="2.7109375" style="18" customWidth="1"/>
    <col min="8226" max="8226" width="2.85546875" style="18" customWidth="1"/>
    <col min="8227" max="8232" width="2.7109375" style="18" customWidth="1"/>
    <col min="8233" max="8233" width="3.140625" style="18" customWidth="1"/>
    <col min="8234" max="8234" width="3.28515625" style="18" customWidth="1"/>
    <col min="8235" max="8254" width="2.7109375" style="18" customWidth="1"/>
    <col min="8255" max="8448" width="2.7109375" style="18"/>
    <col min="8449" max="8481" width="2.7109375" style="18" customWidth="1"/>
    <col min="8482" max="8482" width="2.85546875" style="18" customWidth="1"/>
    <col min="8483" max="8488" width="2.7109375" style="18" customWidth="1"/>
    <col min="8489" max="8489" width="3.140625" style="18" customWidth="1"/>
    <col min="8490" max="8490" width="3.28515625" style="18" customWidth="1"/>
    <col min="8491" max="8510" width="2.7109375" style="18" customWidth="1"/>
    <col min="8511" max="8704" width="2.7109375" style="18"/>
    <col min="8705" max="8737" width="2.7109375" style="18" customWidth="1"/>
    <col min="8738" max="8738" width="2.85546875" style="18" customWidth="1"/>
    <col min="8739" max="8744" width="2.7109375" style="18" customWidth="1"/>
    <col min="8745" max="8745" width="3.140625" style="18" customWidth="1"/>
    <col min="8746" max="8746" width="3.28515625" style="18" customWidth="1"/>
    <col min="8747" max="8766" width="2.7109375" style="18" customWidth="1"/>
    <col min="8767" max="8960" width="2.7109375" style="18"/>
    <col min="8961" max="8993" width="2.7109375" style="18" customWidth="1"/>
    <col min="8994" max="8994" width="2.85546875" style="18" customWidth="1"/>
    <col min="8995" max="9000" width="2.7109375" style="18" customWidth="1"/>
    <col min="9001" max="9001" width="3.140625" style="18" customWidth="1"/>
    <col min="9002" max="9002" width="3.28515625" style="18" customWidth="1"/>
    <col min="9003" max="9022" width="2.7109375" style="18" customWidth="1"/>
    <col min="9023" max="9216" width="2.7109375" style="18"/>
    <col min="9217" max="9249" width="2.7109375" style="18" customWidth="1"/>
    <col min="9250" max="9250" width="2.85546875" style="18" customWidth="1"/>
    <col min="9251" max="9256" width="2.7109375" style="18" customWidth="1"/>
    <col min="9257" max="9257" width="3.140625" style="18" customWidth="1"/>
    <col min="9258" max="9258" width="3.28515625" style="18" customWidth="1"/>
    <col min="9259" max="9278" width="2.7109375" style="18" customWidth="1"/>
    <col min="9279" max="9472" width="2.7109375" style="18"/>
    <col min="9473" max="9505" width="2.7109375" style="18" customWidth="1"/>
    <col min="9506" max="9506" width="2.85546875" style="18" customWidth="1"/>
    <col min="9507" max="9512" width="2.7109375" style="18" customWidth="1"/>
    <col min="9513" max="9513" width="3.140625" style="18" customWidth="1"/>
    <col min="9514" max="9514" width="3.28515625" style="18" customWidth="1"/>
    <col min="9515" max="9534" width="2.7109375" style="18" customWidth="1"/>
    <col min="9535" max="9728" width="2.7109375" style="18"/>
    <col min="9729" max="9761" width="2.7109375" style="18" customWidth="1"/>
    <col min="9762" max="9762" width="2.85546875" style="18" customWidth="1"/>
    <col min="9763" max="9768" width="2.7109375" style="18" customWidth="1"/>
    <col min="9769" max="9769" width="3.140625" style="18" customWidth="1"/>
    <col min="9770" max="9770" width="3.28515625" style="18" customWidth="1"/>
    <col min="9771" max="9790" width="2.7109375" style="18" customWidth="1"/>
    <col min="9791" max="9984" width="2.7109375" style="18"/>
    <col min="9985" max="10017" width="2.7109375" style="18" customWidth="1"/>
    <col min="10018" max="10018" width="2.85546875" style="18" customWidth="1"/>
    <col min="10019" max="10024" width="2.7109375" style="18" customWidth="1"/>
    <col min="10025" max="10025" width="3.140625" style="18" customWidth="1"/>
    <col min="10026" max="10026" width="3.28515625" style="18" customWidth="1"/>
    <col min="10027" max="10046" width="2.7109375" style="18" customWidth="1"/>
    <col min="10047" max="10240" width="2.7109375" style="18"/>
    <col min="10241" max="10273" width="2.7109375" style="18" customWidth="1"/>
    <col min="10274" max="10274" width="2.85546875" style="18" customWidth="1"/>
    <col min="10275" max="10280" width="2.7109375" style="18" customWidth="1"/>
    <col min="10281" max="10281" width="3.140625" style="18" customWidth="1"/>
    <col min="10282" max="10282" width="3.28515625" style="18" customWidth="1"/>
    <col min="10283" max="10302" width="2.7109375" style="18" customWidth="1"/>
    <col min="10303" max="10496" width="2.7109375" style="18"/>
    <col min="10497" max="10529" width="2.7109375" style="18" customWidth="1"/>
    <col min="10530" max="10530" width="2.85546875" style="18" customWidth="1"/>
    <col min="10531" max="10536" width="2.7109375" style="18" customWidth="1"/>
    <col min="10537" max="10537" width="3.140625" style="18" customWidth="1"/>
    <col min="10538" max="10538" width="3.28515625" style="18" customWidth="1"/>
    <col min="10539" max="10558" width="2.7109375" style="18" customWidth="1"/>
    <col min="10559" max="10752" width="2.7109375" style="18"/>
    <col min="10753" max="10785" width="2.7109375" style="18" customWidth="1"/>
    <col min="10786" max="10786" width="2.85546875" style="18" customWidth="1"/>
    <col min="10787" max="10792" width="2.7109375" style="18" customWidth="1"/>
    <col min="10793" max="10793" width="3.140625" style="18" customWidth="1"/>
    <col min="10794" max="10794" width="3.28515625" style="18" customWidth="1"/>
    <col min="10795" max="10814" width="2.7109375" style="18" customWidth="1"/>
    <col min="10815" max="11008" width="2.7109375" style="18"/>
    <col min="11009" max="11041" width="2.7109375" style="18" customWidth="1"/>
    <col min="11042" max="11042" width="2.85546875" style="18" customWidth="1"/>
    <col min="11043" max="11048" width="2.7109375" style="18" customWidth="1"/>
    <col min="11049" max="11049" width="3.140625" style="18" customWidth="1"/>
    <col min="11050" max="11050" width="3.28515625" style="18" customWidth="1"/>
    <col min="11051" max="11070" width="2.7109375" style="18" customWidth="1"/>
    <col min="11071" max="11264" width="2.7109375" style="18"/>
    <col min="11265" max="11297" width="2.7109375" style="18" customWidth="1"/>
    <col min="11298" max="11298" width="2.85546875" style="18" customWidth="1"/>
    <col min="11299" max="11304" width="2.7109375" style="18" customWidth="1"/>
    <col min="11305" max="11305" width="3.140625" style="18" customWidth="1"/>
    <col min="11306" max="11306" width="3.28515625" style="18" customWidth="1"/>
    <col min="11307" max="11326" width="2.7109375" style="18" customWidth="1"/>
    <col min="11327" max="11520" width="2.7109375" style="18"/>
    <col min="11521" max="11553" width="2.7109375" style="18" customWidth="1"/>
    <col min="11554" max="11554" width="2.85546875" style="18" customWidth="1"/>
    <col min="11555" max="11560" width="2.7109375" style="18" customWidth="1"/>
    <col min="11561" max="11561" width="3.140625" style="18" customWidth="1"/>
    <col min="11562" max="11562" width="3.28515625" style="18" customWidth="1"/>
    <col min="11563" max="11582" width="2.7109375" style="18" customWidth="1"/>
    <col min="11583" max="11776" width="2.7109375" style="18"/>
    <col min="11777" max="11809" width="2.7109375" style="18" customWidth="1"/>
    <col min="11810" max="11810" width="2.85546875" style="18" customWidth="1"/>
    <col min="11811" max="11816" width="2.7109375" style="18" customWidth="1"/>
    <col min="11817" max="11817" width="3.140625" style="18" customWidth="1"/>
    <col min="11818" max="11818" width="3.28515625" style="18" customWidth="1"/>
    <col min="11819" max="11838" width="2.7109375" style="18" customWidth="1"/>
    <col min="11839" max="12032" width="2.7109375" style="18"/>
    <col min="12033" max="12065" width="2.7109375" style="18" customWidth="1"/>
    <col min="12066" max="12066" width="2.85546875" style="18" customWidth="1"/>
    <col min="12067" max="12072" width="2.7109375" style="18" customWidth="1"/>
    <col min="12073" max="12073" width="3.140625" style="18" customWidth="1"/>
    <col min="12074" max="12074" width="3.28515625" style="18" customWidth="1"/>
    <col min="12075" max="12094" width="2.7109375" style="18" customWidth="1"/>
    <col min="12095" max="12288" width="2.7109375" style="18"/>
    <col min="12289" max="12321" width="2.7109375" style="18" customWidth="1"/>
    <col min="12322" max="12322" width="2.85546875" style="18" customWidth="1"/>
    <col min="12323" max="12328" width="2.7109375" style="18" customWidth="1"/>
    <col min="12329" max="12329" width="3.140625" style="18" customWidth="1"/>
    <col min="12330" max="12330" width="3.28515625" style="18" customWidth="1"/>
    <col min="12331" max="12350" width="2.7109375" style="18" customWidth="1"/>
    <col min="12351" max="12544" width="2.7109375" style="18"/>
    <col min="12545" max="12577" width="2.7109375" style="18" customWidth="1"/>
    <col min="12578" max="12578" width="2.85546875" style="18" customWidth="1"/>
    <col min="12579" max="12584" width="2.7109375" style="18" customWidth="1"/>
    <col min="12585" max="12585" width="3.140625" style="18" customWidth="1"/>
    <col min="12586" max="12586" width="3.28515625" style="18" customWidth="1"/>
    <col min="12587" max="12606" width="2.7109375" style="18" customWidth="1"/>
    <col min="12607" max="12800" width="2.7109375" style="18"/>
    <col min="12801" max="12833" width="2.7109375" style="18" customWidth="1"/>
    <col min="12834" max="12834" width="2.85546875" style="18" customWidth="1"/>
    <col min="12835" max="12840" width="2.7109375" style="18" customWidth="1"/>
    <col min="12841" max="12841" width="3.140625" style="18" customWidth="1"/>
    <col min="12842" max="12842" width="3.28515625" style="18" customWidth="1"/>
    <col min="12843" max="12862" width="2.7109375" style="18" customWidth="1"/>
    <col min="12863" max="13056" width="2.7109375" style="18"/>
    <col min="13057" max="13089" width="2.7109375" style="18" customWidth="1"/>
    <col min="13090" max="13090" width="2.85546875" style="18" customWidth="1"/>
    <col min="13091" max="13096" width="2.7109375" style="18" customWidth="1"/>
    <col min="13097" max="13097" width="3.140625" style="18" customWidth="1"/>
    <col min="13098" max="13098" width="3.28515625" style="18" customWidth="1"/>
    <col min="13099" max="13118" width="2.7109375" style="18" customWidth="1"/>
    <col min="13119" max="13312" width="2.7109375" style="18"/>
    <col min="13313" max="13345" width="2.7109375" style="18" customWidth="1"/>
    <col min="13346" max="13346" width="2.85546875" style="18" customWidth="1"/>
    <col min="13347" max="13352" width="2.7109375" style="18" customWidth="1"/>
    <col min="13353" max="13353" width="3.140625" style="18" customWidth="1"/>
    <col min="13354" max="13354" width="3.28515625" style="18" customWidth="1"/>
    <col min="13355" max="13374" width="2.7109375" style="18" customWidth="1"/>
    <col min="13375" max="13568" width="2.7109375" style="18"/>
    <col min="13569" max="13601" width="2.7109375" style="18" customWidth="1"/>
    <col min="13602" max="13602" width="2.85546875" style="18" customWidth="1"/>
    <col min="13603" max="13608" width="2.7109375" style="18" customWidth="1"/>
    <col min="13609" max="13609" width="3.140625" style="18" customWidth="1"/>
    <col min="13610" max="13610" width="3.28515625" style="18" customWidth="1"/>
    <col min="13611" max="13630" width="2.7109375" style="18" customWidth="1"/>
    <col min="13631" max="13824" width="2.7109375" style="18"/>
    <col min="13825" max="13857" width="2.7109375" style="18" customWidth="1"/>
    <col min="13858" max="13858" width="2.85546875" style="18" customWidth="1"/>
    <col min="13859" max="13864" width="2.7109375" style="18" customWidth="1"/>
    <col min="13865" max="13865" width="3.140625" style="18" customWidth="1"/>
    <col min="13866" max="13866" width="3.28515625" style="18" customWidth="1"/>
    <col min="13867" max="13886" width="2.7109375" style="18" customWidth="1"/>
    <col min="13887" max="14080" width="2.7109375" style="18"/>
    <col min="14081" max="14113" width="2.7109375" style="18" customWidth="1"/>
    <col min="14114" max="14114" width="2.85546875" style="18" customWidth="1"/>
    <col min="14115" max="14120" width="2.7109375" style="18" customWidth="1"/>
    <col min="14121" max="14121" width="3.140625" style="18" customWidth="1"/>
    <col min="14122" max="14122" width="3.28515625" style="18" customWidth="1"/>
    <col min="14123" max="14142" width="2.7109375" style="18" customWidth="1"/>
    <col min="14143" max="14336" width="2.7109375" style="18"/>
    <col min="14337" max="14369" width="2.7109375" style="18" customWidth="1"/>
    <col min="14370" max="14370" width="2.85546875" style="18" customWidth="1"/>
    <col min="14371" max="14376" width="2.7109375" style="18" customWidth="1"/>
    <col min="14377" max="14377" width="3.140625" style="18" customWidth="1"/>
    <col min="14378" max="14378" width="3.28515625" style="18" customWidth="1"/>
    <col min="14379" max="14398" width="2.7109375" style="18" customWidth="1"/>
    <col min="14399" max="14592" width="2.7109375" style="18"/>
    <col min="14593" max="14625" width="2.7109375" style="18" customWidth="1"/>
    <col min="14626" max="14626" width="2.85546875" style="18" customWidth="1"/>
    <col min="14627" max="14632" width="2.7109375" style="18" customWidth="1"/>
    <col min="14633" max="14633" width="3.140625" style="18" customWidth="1"/>
    <col min="14634" max="14634" width="3.28515625" style="18" customWidth="1"/>
    <col min="14635" max="14654" width="2.7109375" style="18" customWidth="1"/>
    <col min="14655" max="14848" width="2.7109375" style="18"/>
    <col min="14849" max="14881" width="2.7109375" style="18" customWidth="1"/>
    <col min="14882" max="14882" width="2.85546875" style="18" customWidth="1"/>
    <col min="14883" max="14888" width="2.7109375" style="18" customWidth="1"/>
    <col min="14889" max="14889" width="3.140625" style="18" customWidth="1"/>
    <col min="14890" max="14890" width="3.28515625" style="18" customWidth="1"/>
    <col min="14891" max="14910" width="2.7109375" style="18" customWidth="1"/>
    <col min="14911" max="15104" width="2.7109375" style="18"/>
    <col min="15105" max="15137" width="2.7109375" style="18" customWidth="1"/>
    <col min="15138" max="15138" width="2.85546875" style="18" customWidth="1"/>
    <col min="15139" max="15144" width="2.7109375" style="18" customWidth="1"/>
    <col min="15145" max="15145" width="3.140625" style="18" customWidth="1"/>
    <col min="15146" max="15146" width="3.28515625" style="18" customWidth="1"/>
    <col min="15147" max="15166" width="2.7109375" style="18" customWidth="1"/>
    <col min="15167" max="15360" width="2.7109375" style="18"/>
    <col min="15361" max="15393" width="2.7109375" style="18" customWidth="1"/>
    <col min="15394" max="15394" width="2.85546875" style="18" customWidth="1"/>
    <col min="15395" max="15400" width="2.7109375" style="18" customWidth="1"/>
    <col min="15401" max="15401" width="3.140625" style="18" customWidth="1"/>
    <col min="15402" max="15402" width="3.28515625" style="18" customWidth="1"/>
    <col min="15403" max="15422" width="2.7109375" style="18" customWidth="1"/>
    <col min="15423" max="15616" width="2.7109375" style="18"/>
    <col min="15617" max="15649" width="2.7109375" style="18" customWidth="1"/>
    <col min="15650" max="15650" width="2.85546875" style="18" customWidth="1"/>
    <col min="15651" max="15656" width="2.7109375" style="18" customWidth="1"/>
    <col min="15657" max="15657" width="3.140625" style="18" customWidth="1"/>
    <col min="15658" max="15658" width="3.28515625" style="18" customWidth="1"/>
    <col min="15659" max="15678" width="2.7109375" style="18" customWidth="1"/>
    <col min="15679" max="15872" width="2.7109375" style="18"/>
    <col min="15873" max="15905" width="2.7109375" style="18" customWidth="1"/>
    <col min="15906" max="15906" width="2.85546875" style="18" customWidth="1"/>
    <col min="15907" max="15912" width="2.7109375" style="18" customWidth="1"/>
    <col min="15913" max="15913" width="3.140625" style="18" customWidth="1"/>
    <col min="15914" max="15914" width="3.28515625" style="18" customWidth="1"/>
    <col min="15915" max="15934" width="2.7109375" style="18" customWidth="1"/>
    <col min="15935" max="16128" width="2.7109375" style="18"/>
    <col min="16129" max="16161" width="2.7109375" style="18" customWidth="1"/>
    <col min="16162" max="16162" width="2.85546875" style="18" customWidth="1"/>
    <col min="16163" max="16168" width="2.7109375" style="18" customWidth="1"/>
    <col min="16169" max="16169" width="3.140625" style="18" customWidth="1"/>
    <col min="16170" max="16170" width="3.28515625" style="18" customWidth="1"/>
    <col min="16171" max="16190" width="2.7109375" style="18" customWidth="1"/>
    <col min="16191" max="16384" width="2.7109375" style="18"/>
  </cols>
  <sheetData>
    <row r="1" spans="1:62" ht="28.5" customHeight="1" x14ac:dyDescent="0.25">
      <c r="A1" s="175" t="s">
        <v>221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2" s="15" customFormat="1" ht="12.75" customHeight="1" x14ac:dyDescent="0.25">
      <c r="A2" s="14" t="s">
        <v>27</v>
      </c>
      <c r="B2" s="14"/>
      <c r="C2" s="14"/>
      <c r="D2" s="14"/>
      <c r="I2" s="14"/>
      <c r="J2" s="14"/>
      <c r="K2" s="14"/>
      <c r="AC2" s="16"/>
      <c r="AD2" s="16"/>
      <c r="AO2" s="16"/>
      <c r="AP2" s="16"/>
      <c r="AQ2" s="16"/>
      <c r="AR2" s="16"/>
      <c r="BJ2" s="17"/>
    </row>
    <row r="3" spans="1:62" ht="12.75" customHeight="1" thickBot="1" x14ac:dyDescent="0.3"/>
    <row r="4" spans="1:62" s="22" customFormat="1" ht="12.75" customHeight="1" x14ac:dyDescent="0.2">
      <c r="A4" s="176" t="s">
        <v>28</v>
      </c>
      <c r="B4" s="200"/>
      <c r="C4" s="200"/>
      <c r="D4" s="200"/>
      <c r="E4" s="201"/>
      <c r="F4" s="202"/>
      <c r="G4" s="203"/>
      <c r="H4" s="203"/>
      <c r="I4" s="203"/>
      <c r="J4" s="203"/>
      <c r="K4" s="203"/>
      <c r="L4" s="203"/>
      <c r="M4" s="203"/>
      <c r="N4" s="203"/>
      <c r="O4" s="203"/>
      <c r="P4" s="203"/>
      <c r="Q4" s="203"/>
      <c r="R4" s="203"/>
      <c r="S4" s="204"/>
      <c r="T4" s="176" t="s">
        <v>29</v>
      </c>
      <c r="U4" s="205"/>
      <c r="V4" s="205"/>
      <c r="W4" s="206"/>
      <c r="X4" s="207"/>
      <c r="Y4" s="208"/>
      <c r="Z4" s="209"/>
      <c r="AA4" s="210"/>
      <c r="AB4" s="176" t="s">
        <v>30</v>
      </c>
      <c r="AC4" s="205"/>
      <c r="AD4" s="211"/>
      <c r="AE4" s="208"/>
      <c r="AF4" s="212"/>
      <c r="AG4" s="213"/>
      <c r="AH4" s="176" t="s">
        <v>31</v>
      </c>
      <c r="AI4" s="177"/>
      <c r="AJ4" s="178"/>
      <c r="AK4" s="179"/>
      <c r="AL4" s="180"/>
      <c r="AM4" s="181"/>
      <c r="AN4" s="182" t="s">
        <v>32</v>
      </c>
      <c r="AO4" s="183"/>
      <c r="AP4" s="183"/>
      <c r="AQ4" s="183"/>
      <c r="AR4" s="183"/>
      <c r="AS4" s="183"/>
      <c r="AT4" s="184"/>
      <c r="AU4" s="188" t="str">
        <f>IF(A12=0,"",SUM(M11:P30))</f>
        <v/>
      </c>
      <c r="AV4" s="189"/>
      <c r="AW4" s="189"/>
      <c r="AX4" s="189"/>
      <c r="AY4" s="189"/>
      <c r="AZ4" s="189"/>
      <c r="BA4" s="189"/>
      <c r="BB4" s="189"/>
      <c r="BC4" s="189"/>
      <c r="BD4" s="189"/>
      <c r="BE4" s="189"/>
      <c r="BF4" s="189"/>
      <c r="BG4" s="189"/>
      <c r="BH4" s="190"/>
      <c r="BI4" s="21"/>
    </row>
    <row r="5" spans="1:62" s="22" customFormat="1" ht="12.75" customHeight="1" x14ac:dyDescent="0.2">
      <c r="A5" s="191" t="s">
        <v>33</v>
      </c>
      <c r="B5" s="192"/>
      <c r="C5" s="192"/>
      <c r="D5" s="192"/>
      <c r="E5" s="193"/>
      <c r="F5" s="194"/>
      <c r="G5" s="195"/>
      <c r="H5" s="195"/>
      <c r="I5" s="195"/>
      <c r="J5" s="195"/>
      <c r="K5" s="195"/>
      <c r="L5" s="195"/>
      <c r="M5" s="195"/>
      <c r="N5" s="195"/>
      <c r="O5" s="195"/>
      <c r="P5" s="195"/>
      <c r="Q5" s="195"/>
      <c r="R5" s="195"/>
      <c r="S5" s="196"/>
      <c r="T5" s="434" t="s">
        <v>34</v>
      </c>
      <c r="U5" s="435"/>
      <c r="V5" s="435"/>
      <c r="W5" s="435"/>
      <c r="X5" s="436"/>
      <c r="Y5" s="440"/>
      <c r="Z5" s="441"/>
      <c r="AA5" s="441"/>
      <c r="AB5" s="441"/>
      <c r="AC5" s="441"/>
      <c r="AD5" s="441"/>
      <c r="AE5" s="441"/>
      <c r="AF5" s="441"/>
      <c r="AG5" s="441"/>
      <c r="AH5" s="441"/>
      <c r="AI5" s="441"/>
      <c r="AJ5" s="441"/>
      <c r="AK5" s="441"/>
      <c r="AL5" s="441"/>
      <c r="AM5" s="442"/>
      <c r="AN5" s="185"/>
      <c r="AO5" s="186"/>
      <c r="AP5" s="186"/>
      <c r="AQ5" s="186"/>
      <c r="AR5" s="186"/>
      <c r="AS5" s="186"/>
      <c r="AT5" s="187"/>
      <c r="AU5" s="197" t="str">
        <f>IF(A12=0,"",IF(AU4&gt;=46,"Extreme",IF(AU4&gt;=40,"Very High",IF(AU4&gt;=30,"High",IF(AU4&gt;=20,"Moderate",IF(AU4&gt;=10,"Low",IF(AU4&lt;10,"Very Low")))))))</f>
        <v/>
      </c>
      <c r="AV5" s="198"/>
      <c r="AW5" s="198"/>
      <c r="AX5" s="198"/>
      <c r="AY5" s="198"/>
      <c r="AZ5" s="198"/>
      <c r="BA5" s="198"/>
      <c r="BB5" s="198"/>
      <c r="BC5" s="198"/>
      <c r="BD5" s="198"/>
      <c r="BE5" s="198"/>
      <c r="BF5" s="198"/>
      <c r="BG5" s="198"/>
      <c r="BH5" s="199"/>
      <c r="BI5" s="21"/>
    </row>
    <row r="6" spans="1:62" s="22" customFormat="1" ht="12.75" customHeight="1" x14ac:dyDescent="0.2">
      <c r="A6" s="191" t="s">
        <v>35</v>
      </c>
      <c r="B6" s="192"/>
      <c r="C6" s="192"/>
      <c r="D6" s="192"/>
      <c r="E6" s="193"/>
      <c r="F6" s="194"/>
      <c r="G6" s="195"/>
      <c r="H6" s="195"/>
      <c r="I6" s="195"/>
      <c r="J6" s="195"/>
      <c r="K6" s="195"/>
      <c r="L6" s="195"/>
      <c r="M6" s="195"/>
      <c r="N6" s="195"/>
      <c r="O6" s="195"/>
      <c r="P6" s="195"/>
      <c r="Q6" s="195"/>
      <c r="R6" s="195"/>
      <c r="S6" s="196"/>
      <c r="T6" s="437" t="s">
        <v>126</v>
      </c>
      <c r="U6" s="438"/>
      <c r="V6" s="438"/>
      <c r="W6" s="438"/>
      <c r="X6" s="439"/>
      <c r="Y6" s="443"/>
      <c r="Z6" s="444"/>
      <c r="AA6" s="444"/>
      <c r="AB6" s="444"/>
      <c r="AC6" s="444"/>
      <c r="AD6" s="444"/>
      <c r="AE6" s="444"/>
      <c r="AF6" s="444"/>
      <c r="AG6" s="444"/>
      <c r="AH6" s="444"/>
      <c r="AI6" s="444"/>
      <c r="AJ6" s="444"/>
      <c r="AK6" s="444"/>
      <c r="AL6" s="444"/>
      <c r="AM6" s="445"/>
      <c r="AN6" s="235" t="s">
        <v>36</v>
      </c>
      <c r="AO6" s="236"/>
      <c r="AP6" s="237"/>
      <c r="AQ6" s="215" t="s">
        <v>37</v>
      </c>
      <c r="AR6" s="215"/>
      <c r="AS6" s="216"/>
      <c r="AT6" s="215" t="s">
        <v>38</v>
      </c>
      <c r="AU6" s="215"/>
      <c r="AV6" s="215"/>
      <c r="AW6" s="214" t="s">
        <v>39</v>
      </c>
      <c r="AX6" s="215"/>
      <c r="AY6" s="216"/>
      <c r="AZ6" s="215" t="s">
        <v>40</v>
      </c>
      <c r="BA6" s="215"/>
      <c r="BB6" s="215"/>
      <c r="BC6" s="214" t="s">
        <v>41</v>
      </c>
      <c r="BD6" s="215"/>
      <c r="BE6" s="216"/>
      <c r="BF6" s="215" t="s">
        <v>42</v>
      </c>
      <c r="BG6" s="215"/>
      <c r="BH6" s="217"/>
      <c r="BI6" s="21"/>
    </row>
    <row r="7" spans="1:62" s="22" customFormat="1" ht="12.75" customHeight="1" thickBot="1" x14ac:dyDescent="0.25">
      <c r="A7" s="218" t="s">
        <v>43</v>
      </c>
      <c r="B7" s="219"/>
      <c r="C7" s="219"/>
      <c r="D7" s="219"/>
      <c r="E7" s="220"/>
      <c r="F7" s="221"/>
      <c r="G7" s="222"/>
      <c r="H7" s="222"/>
      <c r="I7" s="222"/>
      <c r="J7" s="222"/>
      <c r="K7" s="222"/>
      <c r="L7" s="222"/>
      <c r="M7" s="222"/>
      <c r="N7" s="222"/>
      <c r="O7" s="222"/>
      <c r="P7" s="222"/>
      <c r="Q7" s="222"/>
      <c r="R7" s="222"/>
      <c r="S7" s="223"/>
      <c r="T7" s="224"/>
      <c r="U7" s="225"/>
      <c r="V7" s="225"/>
      <c r="W7" s="225"/>
      <c r="X7" s="226"/>
      <c r="Y7" s="227"/>
      <c r="Z7" s="228"/>
      <c r="AA7" s="228"/>
      <c r="AB7" s="228"/>
      <c r="AC7" s="228"/>
      <c r="AD7" s="228"/>
      <c r="AE7" s="228"/>
      <c r="AF7" s="228"/>
      <c r="AG7" s="228"/>
      <c r="AH7" s="228"/>
      <c r="AI7" s="228"/>
      <c r="AJ7" s="228"/>
      <c r="AK7" s="228"/>
      <c r="AL7" s="228"/>
      <c r="AM7" s="229"/>
      <c r="AN7" s="238"/>
      <c r="AO7" s="239"/>
      <c r="AP7" s="240"/>
      <c r="AQ7" s="230" t="s">
        <v>44</v>
      </c>
      <c r="AR7" s="230"/>
      <c r="AS7" s="231"/>
      <c r="AT7" s="230" t="s">
        <v>45</v>
      </c>
      <c r="AU7" s="230"/>
      <c r="AV7" s="230"/>
      <c r="AW7" s="232" t="s">
        <v>46</v>
      </c>
      <c r="AX7" s="233"/>
      <c r="AY7" s="234"/>
      <c r="AZ7" s="233" t="s">
        <v>47</v>
      </c>
      <c r="BA7" s="233"/>
      <c r="BB7" s="233"/>
      <c r="BC7" s="232" t="s">
        <v>48</v>
      </c>
      <c r="BD7" s="233"/>
      <c r="BE7" s="234"/>
      <c r="BF7" s="233" t="s">
        <v>49</v>
      </c>
      <c r="BG7" s="233"/>
      <c r="BH7" s="241"/>
      <c r="BI7" s="21"/>
    </row>
    <row r="8" spans="1:62" ht="12.75" customHeight="1" thickBot="1" x14ac:dyDescent="0.3">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3">
      <c r="A9" s="242" t="s">
        <v>50</v>
      </c>
      <c r="B9" s="243"/>
      <c r="C9" s="243"/>
      <c r="D9" s="243"/>
      <c r="E9" s="244"/>
      <c r="F9" s="244"/>
      <c r="G9" s="244"/>
      <c r="H9" s="244"/>
      <c r="I9" s="244"/>
      <c r="J9" s="244"/>
      <c r="K9" s="244"/>
      <c r="L9" s="244"/>
      <c r="M9" s="244"/>
      <c r="N9" s="244"/>
      <c r="O9" s="244"/>
      <c r="P9" s="244"/>
      <c r="Q9" s="244"/>
      <c r="R9" s="244"/>
      <c r="S9" s="244"/>
      <c r="T9" s="244"/>
      <c r="U9" s="244"/>
      <c r="V9" s="244"/>
      <c r="W9" s="244"/>
      <c r="X9" s="244"/>
      <c r="Y9" s="244"/>
      <c r="Z9" s="244"/>
      <c r="AA9" s="244"/>
      <c r="AB9" s="245"/>
      <c r="AC9" s="24"/>
      <c r="AD9" s="24"/>
      <c r="AE9" s="246" t="s">
        <v>50</v>
      </c>
      <c r="AF9" s="248" t="s">
        <v>51</v>
      </c>
      <c r="AG9" s="248"/>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50"/>
    </row>
    <row r="10" spans="1:62" ht="12.75" customHeight="1" thickTop="1" x14ac:dyDescent="0.25">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47"/>
      <c r="AF10" s="125"/>
      <c r="AG10" s="31"/>
      <c r="AH10" s="31"/>
      <c r="AI10" s="31"/>
      <c r="AJ10" s="31"/>
      <c r="AK10" s="31"/>
      <c r="AL10" s="128"/>
      <c r="AM10" s="128"/>
      <c r="AN10" s="128"/>
      <c r="AO10" s="128"/>
      <c r="AP10" s="129"/>
      <c r="AQ10" s="251" t="s">
        <v>37</v>
      </c>
      <c r="AR10" s="252"/>
      <c r="AS10" s="253"/>
      <c r="AT10" s="251" t="s">
        <v>38</v>
      </c>
      <c r="AU10" s="252"/>
      <c r="AV10" s="253"/>
      <c r="AW10" s="251" t="s">
        <v>39</v>
      </c>
      <c r="AX10" s="252"/>
      <c r="AY10" s="253"/>
      <c r="AZ10" s="251" t="s">
        <v>40</v>
      </c>
      <c r="BA10" s="252"/>
      <c r="BB10" s="253"/>
      <c r="BC10" s="257" t="s">
        <v>41</v>
      </c>
      <c r="BD10" s="258"/>
      <c r="BE10" s="259"/>
      <c r="BF10" s="251" t="s">
        <v>42</v>
      </c>
      <c r="BG10" s="252"/>
      <c r="BH10" s="280"/>
      <c r="BJ10" s="18"/>
    </row>
    <row r="11" spans="1:62" ht="12.75" customHeight="1" x14ac:dyDescent="0.25">
      <c r="A11" s="282" t="s">
        <v>53</v>
      </c>
      <c r="B11" s="283"/>
      <c r="C11" s="283"/>
      <c r="D11" s="283"/>
      <c r="E11" s="284"/>
      <c r="F11" s="285" t="s">
        <v>54</v>
      </c>
      <c r="G11" s="283"/>
      <c r="H11" s="283"/>
      <c r="I11" s="286"/>
      <c r="J11" s="285" t="s">
        <v>55</v>
      </c>
      <c r="K11" s="287"/>
      <c r="L11" s="288"/>
      <c r="M11" s="285" t="s">
        <v>56</v>
      </c>
      <c r="N11" s="283"/>
      <c r="O11" s="283"/>
      <c r="P11" s="284"/>
      <c r="Q11" s="289" t="s">
        <v>57</v>
      </c>
      <c r="R11" s="290"/>
      <c r="S11" s="290"/>
      <c r="T11" s="290"/>
      <c r="U11" s="290"/>
      <c r="V11" s="291"/>
      <c r="W11" s="285" t="s">
        <v>58</v>
      </c>
      <c r="X11" s="287"/>
      <c r="Y11" s="287"/>
      <c r="Z11" s="287"/>
      <c r="AA11" s="287"/>
      <c r="AB11" s="292"/>
      <c r="AC11" s="34"/>
      <c r="AD11" s="34"/>
      <c r="AE11" s="247"/>
      <c r="AF11" s="35"/>
      <c r="AG11" s="130"/>
      <c r="AH11" s="130"/>
      <c r="AI11" s="130"/>
      <c r="AJ11" s="130"/>
      <c r="AK11" s="130"/>
      <c r="AL11" s="130"/>
      <c r="AM11" s="130"/>
      <c r="AN11" s="130"/>
      <c r="AO11" s="130"/>
      <c r="AP11" s="131"/>
      <c r="AQ11" s="254"/>
      <c r="AR11" s="255"/>
      <c r="AS11" s="256"/>
      <c r="AT11" s="254"/>
      <c r="AU11" s="255"/>
      <c r="AV11" s="256"/>
      <c r="AW11" s="254"/>
      <c r="AX11" s="255"/>
      <c r="AY11" s="256"/>
      <c r="AZ11" s="254"/>
      <c r="BA11" s="255"/>
      <c r="BB11" s="256"/>
      <c r="BC11" s="260"/>
      <c r="BD11" s="261"/>
      <c r="BE11" s="262"/>
      <c r="BF11" s="254"/>
      <c r="BG11" s="255"/>
      <c r="BH11" s="281"/>
      <c r="BJ11" s="18"/>
    </row>
    <row r="12" spans="1:62" ht="12.75" customHeight="1" thickBot="1" x14ac:dyDescent="0.25">
      <c r="A12" s="263"/>
      <c r="B12" s="264"/>
      <c r="C12" s="264"/>
      <c r="D12" s="264"/>
      <c r="E12" s="265"/>
      <c r="F12" s="266"/>
      <c r="G12" s="264"/>
      <c r="H12" s="264"/>
      <c r="I12" s="267"/>
      <c r="J12" s="268" t="str">
        <f>IF(A12=0,"",A12/F12)</f>
        <v/>
      </c>
      <c r="K12" s="269"/>
      <c r="L12" s="270"/>
      <c r="M12" s="268" t="str">
        <f>IF(A12=0,"",IF(J12&gt;2.8,10,IF(J12&gt;2.099,(J12-2.1)/0.7+8,IF(J12&gt;1.599,(J12-1.6)/0.4*1.9+6,IF(J12&gt;1.199,(J12-1.2)/0.3*1.9+4,IF(J12&gt;1.099,(J12-1.1)/0.09*1.9+2,IF(J12&gt;0.99,(J12-1)/0.1*0.9+1,0)))))))</f>
        <v/>
      </c>
      <c r="N12" s="271"/>
      <c r="O12" s="271"/>
      <c r="P12" s="272"/>
      <c r="Q12" s="273" t="str">
        <f>IF(A12=0,"",IF(M12&lt;2,"Very Low",IF(M12&lt;4,"Low",IF(M12&lt;6,"Moderate",IF(M12&lt;8,"High",IF(M12&lt;10,"Very High",IF(M12&gt;=10,"Extreme")))))))</f>
        <v/>
      </c>
      <c r="R12" s="274"/>
      <c r="S12" s="274"/>
      <c r="T12" s="274"/>
      <c r="U12" s="275"/>
      <c r="V12" s="276"/>
      <c r="W12" s="277"/>
      <c r="X12" s="278"/>
      <c r="Y12" s="278"/>
      <c r="Z12" s="278"/>
      <c r="AA12" s="278"/>
      <c r="AB12" s="279"/>
      <c r="AC12" s="38"/>
      <c r="AD12" s="38"/>
      <c r="AE12" s="247"/>
      <c r="AF12" s="301" t="s">
        <v>59</v>
      </c>
      <c r="AG12" s="302"/>
      <c r="AH12" s="302"/>
      <c r="AI12" s="302"/>
      <c r="AJ12" s="302"/>
      <c r="AK12" s="302"/>
      <c r="AL12" s="302"/>
      <c r="AM12" s="302"/>
      <c r="AN12" s="294" t="s">
        <v>55</v>
      </c>
      <c r="AO12" s="294"/>
      <c r="AP12" s="295"/>
      <c r="AQ12" s="293" t="s">
        <v>60</v>
      </c>
      <c r="AR12" s="294"/>
      <c r="AS12" s="295"/>
      <c r="AT12" s="293" t="s">
        <v>61</v>
      </c>
      <c r="AU12" s="294"/>
      <c r="AV12" s="295"/>
      <c r="AW12" s="293" t="s">
        <v>62</v>
      </c>
      <c r="AX12" s="294"/>
      <c r="AY12" s="295"/>
      <c r="AZ12" s="293" t="s">
        <v>63</v>
      </c>
      <c r="BA12" s="294"/>
      <c r="BB12" s="295"/>
      <c r="BC12" s="293" t="s">
        <v>64</v>
      </c>
      <c r="BD12" s="294"/>
      <c r="BE12" s="295"/>
      <c r="BF12" s="293" t="s">
        <v>65</v>
      </c>
      <c r="BG12" s="294"/>
      <c r="BH12" s="296"/>
      <c r="BJ12" s="18"/>
    </row>
    <row r="13" spans="1:62" ht="12.75" customHeight="1" x14ac:dyDescent="0.25">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47"/>
      <c r="AF13" s="303"/>
      <c r="AG13" s="304"/>
      <c r="AH13" s="304"/>
      <c r="AI13" s="304"/>
      <c r="AJ13" s="304"/>
      <c r="AK13" s="304"/>
      <c r="AL13" s="304"/>
      <c r="AM13" s="304"/>
      <c r="AN13" s="297" t="s">
        <v>56</v>
      </c>
      <c r="AO13" s="297"/>
      <c r="AP13" s="298"/>
      <c r="AQ13" s="299" t="s">
        <v>67</v>
      </c>
      <c r="AR13" s="297"/>
      <c r="AS13" s="298"/>
      <c r="AT13" s="299" t="s">
        <v>68</v>
      </c>
      <c r="AU13" s="297"/>
      <c r="AV13" s="298"/>
      <c r="AW13" s="299" t="s">
        <v>69</v>
      </c>
      <c r="AX13" s="297"/>
      <c r="AY13" s="298"/>
      <c r="AZ13" s="299" t="s">
        <v>70</v>
      </c>
      <c r="BA13" s="297"/>
      <c r="BB13" s="298"/>
      <c r="BC13" s="299" t="s">
        <v>71</v>
      </c>
      <c r="BD13" s="297"/>
      <c r="BE13" s="298"/>
      <c r="BF13" s="299">
        <v>10</v>
      </c>
      <c r="BG13" s="297"/>
      <c r="BH13" s="300"/>
      <c r="BJ13" s="18"/>
    </row>
    <row r="14" spans="1:62" ht="12.75" customHeight="1" x14ac:dyDescent="0.25">
      <c r="A14" s="282" t="s">
        <v>72</v>
      </c>
      <c r="B14" s="283"/>
      <c r="C14" s="283"/>
      <c r="D14" s="283"/>
      <c r="E14" s="284"/>
      <c r="F14" s="285" t="s">
        <v>53</v>
      </c>
      <c r="G14" s="283"/>
      <c r="H14" s="283"/>
      <c r="I14" s="286"/>
      <c r="J14" s="285" t="s">
        <v>55</v>
      </c>
      <c r="K14" s="287"/>
      <c r="L14" s="288"/>
      <c r="M14" s="285" t="s">
        <v>56</v>
      </c>
      <c r="N14" s="283"/>
      <c r="O14" s="283"/>
      <c r="P14" s="316"/>
      <c r="Q14" s="289" t="s">
        <v>57</v>
      </c>
      <c r="R14" s="290"/>
      <c r="S14" s="290"/>
      <c r="T14" s="290"/>
      <c r="U14" s="290"/>
      <c r="V14" s="317"/>
      <c r="W14" s="285" t="s">
        <v>58</v>
      </c>
      <c r="X14" s="287"/>
      <c r="Y14" s="287"/>
      <c r="Z14" s="287"/>
      <c r="AA14" s="287"/>
      <c r="AB14" s="292"/>
      <c r="AC14" s="34"/>
      <c r="AD14" s="34"/>
      <c r="AE14" s="247"/>
      <c r="AF14" s="301" t="s">
        <v>73</v>
      </c>
      <c r="AG14" s="302"/>
      <c r="AH14" s="302"/>
      <c r="AI14" s="302"/>
      <c r="AJ14" s="302"/>
      <c r="AK14" s="302"/>
      <c r="AL14" s="302"/>
      <c r="AM14" s="302"/>
      <c r="AN14" s="294" t="s">
        <v>55</v>
      </c>
      <c r="AO14" s="294"/>
      <c r="AP14" s="295"/>
      <c r="AQ14" s="293" t="s">
        <v>74</v>
      </c>
      <c r="AR14" s="294"/>
      <c r="AS14" s="295"/>
      <c r="AT14" s="293" t="s">
        <v>75</v>
      </c>
      <c r="AU14" s="294"/>
      <c r="AV14" s="295"/>
      <c r="AW14" s="293" t="s">
        <v>76</v>
      </c>
      <c r="AX14" s="294"/>
      <c r="AY14" s="295"/>
      <c r="AZ14" s="293" t="s">
        <v>77</v>
      </c>
      <c r="BA14" s="294"/>
      <c r="BB14" s="295"/>
      <c r="BC14" s="293" t="s">
        <v>78</v>
      </c>
      <c r="BD14" s="294"/>
      <c r="BE14" s="295"/>
      <c r="BF14" s="293" t="s">
        <v>79</v>
      </c>
      <c r="BG14" s="294"/>
      <c r="BH14" s="296"/>
      <c r="BJ14" s="18"/>
    </row>
    <row r="15" spans="1:62" ht="12.75" customHeight="1" thickBot="1" x14ac:dyDescent="0.25">
      <c r="A15" s="263"/>
      <c r="B15" s="264"/>
      <c r="C15" s="264"/>
      <c r="D15" s="264"/>
      <c r="E15" s="265"/>
      <c r="F15" s="268" t="str">
        <f>IF(A12=0,"",A12)</f>
        <v/>
      </c>
      <c r="G15" s="271"/>
      <c r="H15" s="271"/>
      <c r="I15" s="305"/>
      <c r="J15" s="268" t="str">
        <f>IF(A15=0,"",A15/F15)</f>
        <v/>
      </c>
      <c r="K15" s="269"/>
      <c r="L15" s="270"/>
      <c r="M15" s="268" t="str">
        <f>IF(A15=0,"",IF(J15&lt;0.05,10,IF(J15&lt;0.1401,9-((J15-0.05)/0.09),IF(J15&lt;0.2901,7.9-((J15-0.15)/0.14*1.9),IF(J15&lt;0.4901,5.9-((J15-0.3)/0.19*1.9),IF(J15&lt;0.8901,3.9-((J15-0.5)/0.39*1.9),IF(J15&lt;1.01,1.9-((J15-0.9)/0.1*0.9),1)))))))</f>
        <v/>
      </c>
      <c r="N15" s="271"/>
      <c r="O15" s="271"/>
      <c r="P15" s="272"/>
      <c r="Q15" s="273" t="str">
        <f>IF(A15=0,"",IF(M15&lt;2,"Very Low",IF(M15&lt;4,"Low",IF(M15&lt;6,"Moderate",IF(M15&lt;8,"High",IF(M15&lt;10,"Very High",IF(M15&gt;=10,"Extreme")))))))</f>
        <v/>
      </c>
      <c r="R15" s="274"/>
      <c r="S15" s="274"/>
      <c r="T15" s="274"/>
      <c r="U15" s="275"/>
      <c r="V15" s="276"/>
      <c r="W15" s="306"/>
      <c r="X15" s="307"/>
      <c r="Y15" s="307"/>
      <c r="Z15" s="307"/>
      <c r="AA15" s="307"/>
      <c r="AB15" s="308"/>
      <c r="AC15" s="38"/>
      <c r="AD15" s="38"/>
      <c r="AE15" s="247"/>
      <c r="AF15" s="303"/>
      <c r="AG15" s="304"/>
      <c r="AH15" s="304"/>
      <c r="AI15" s="304"/>
      <c r="AJ15" s="304"/>
      <c r="AK15" s="304"/>
      <c r="AL15" s="304"/>
      <c r="AM15" s="304"/>
      <c r="AN15" s="297" t="s">
        <v>56</v>
      </c>
      <c r="AO15" s="297"/>
      <c r="AP15" s="298"/>
      <c r="AQ15" s="299" t="s">
        <v>67</v>
      </c>
      <c r="AR15" s="297"/>
      <c r="AS15" s="298"/>
      <c r="AT15" s="299" t="s">
        <v>68</v>
      </c>
      <c r="AU15" s="297"/>
      <c r="AV15" s="298"/>
      <c r="AW15" s="299" t="s">
        <v>69</v>
      </c>
      <c r="AX15" s="297"/>
      <c r="AY15" s="298"/>
      <c r="AZ15" s="299" t="s">
        <v>70</v>
      </c>
      <c r="BA15" s="297"/>
      <c r="BB15" s="298"/>
      <c r="BC15" s="299" t="s">
        <v>71</v>
      </c>
      <c r="BD15" s="297"/>
      <c r="BE15" s="298"/>
      <c r="BF15" s="299">
        <v>10</v>
      </c>
      <c r="BG15" s="297"/>
      <c r="BH15" s="300"/>
      <c r="BJ15" s="18"/>
    </row>
    <row r="16" spans="1:62" ht="12.75" customHeight="1" x14ac:dyDescent="0.25">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47"/>
      <c r="AF16" s="301" t="s">
        <v>80</v>
      </c>
      <c r="AG16" s="302"/>
      <c r="AH16" s="302"/>
      <c r="AI16" s="302"/>
      <c r="AJ16" s="302"/>
      <c r="AK16" s="302"/>
      <c r="AL16" s="302"/>
      <c r="AM16" s="302"/>
      <c r="AN16" s="294" t="s">
        <v>55</v>
      </c>
      <c r="AO16" s="294"/>
      <c r="AP16" s="295"/>
      <c r="AQ16" s="293" t="s">
        <v>81</v>
      </c>
      <c r="AR16" s="294"/>
      <c r="AS16" s="295"/>
      <c r="AT16" s="293" t="s">
        <v>82</v>
      </c>
      <c r="AU16" s="294"/>
      <c r="AV16" s="295"/>
      <c r="AW16" s="293" t="s">
        <v>83</v>
      </c>
      <c r="AX16" s="294"/>
      <c r="AY16" s="295"/>
      <c r="AZ16" s="293" t="s">
        <v>84</v>
      </c>
      <c r="BA16" s="294"/>
      <c r="BB16" s="295"/>
      <c r="BC16" s="293" t="s">
        <v>85</v>
      </c>
      <c r="BD16" s="333"/>
      <c r="BE16" s="334"/>
      <c r="BF16" s="293" t="s">
        <v>86</v>
      </c>
      <c r="BG16" s="294"/>
      <c r="BH16" s="296"/>
      <c r="BJ16" s="18"/>
    </row>
    <row r="17" spans="1:64" ht="12.75" customHeight="1" x14ac:dyDescent="0.25">
      <c r="A17" s="318" t="s">
        <v>87</v>
      </c>
      <c r="B17" s="319"/>
      <c r="C17" s="319"/>
      <c r="D17" s="319"/>
      <c r="E17" s="320"/>
      <c r="F17" s="324" t="s">
        <v>73</v>
      </c>
      <c r="G17" s="319"/>
      <c r="H17" s="319"/>
      <c r="I17" s="320"/>
      <c r="J17" s="309" t="s">
        <v>55</v>
      </c>
      <c r="K17" s="310"/>
      <c r="L17" s="326"/>
      <c r="M17" s="309" t="s">
        <v>56</v>
      </c>
      <c r="N17" s="328"/>
      <c r="O17" s="328"/>
      <c r="P17" s="329"/>
      <c r="Q17" s="324" t="s">
        <v>57</v>
      </c>
      <c r="R17" s="319"/>
      <c r="S17" s="319"/>
      <c r="T17" s="319"/>
      <c r="U17" s="319"/>
      <c r="V17" s="320"/>
      <c r="W17" s="309" t="s">
        <v>58</v>
      </c>
      <c r="X17" s="310"/>
      <c r="Y17" s="310"/>
      <c r="Z17" s="310"/>
      <c r="AA17" s="310"/>
      <c r="AB17" s="311"/>
      <c r="AC17" s="34"/>
      <c r="AD17" s="34"/>
      <c r="AE17" s="247"/>
      <c r="AF17" s="303"/>
      <c r="AG17" s="304"/>
      <c r="AH17" s="304"/>
      <c r="AI17" s="304"/>
      <c r="AJ17" s="304"/>
      <c r="AK17" s="304"/>
      <c r="AL17" s="304"/>
      <c r="AM17" s="304"/>
      <c r="AN17" s="297" t="s">
        <v>56</v>
      </c>
      <c r="AO17" s="297"/>
      <c r="AP17" s="298"/>
      <c r="AQ17" s="299" t="s">
        <v>67</v>
      </c>
      <c r="AR17" s="297"/>
      <c r="AS17" s="298"/>
      <c r="AT17" s="299" t="s">
        <v>68</v>
      </c>
      <c r="AU17" s="297"/>
      <c r="AV17" s="298"/>
      <c r="AW17" s="299" t="s">
        <v>69</v>
      </c>
      <c r="AX17" s="297"/>
      <c r="AY17" s="298"/>
      <c r="AZ17" s="299" t="s">
        <v>70</v>
      </c>
      <c r="BA17" s="297"/>
      <c r="BB17" s="298"/>
      <c r="BC17" s="299" t="s">
        <v>71</v>
      </c>
      <c r="BD17" s="297"/>
      <c r="BE17" s="298"/>
      <c r="BF17" s="299">
        <v>10</v>
      </c>
      <c r="BG17" s="297"/>
      <c r="BH17" s="300"/>
      <c r="BJ17" s="18"/>
    </row>
    <row r="18" spans="1:64" ht="12.75" customHeight="1" x14ac:dyDescent="0.25">
      <c r="A18" s="321"/>
      <c r="B18" s="322"/>
      <c r="C18" s="322"/>
      <c r="D18" s="322"/>
      <c r="E18" s="323"/>
      <c r="F18" s="325"/>
      <c r="G18" s="322"/>
      <c r="H18" s="322"/>
      <c r="I18" s="323"/>
      <c r="J18" s="312"/>
      <c r="K18" s="313"/>
      <c r="L18" s="327"/>
      <c r="M18" s="330"/>
      <c r="N18" s="331"/>
      <c r="O18" s="331"/>
      <c r="P18" s="332"/>
      <c r="Q18" s="325"/>
      <c r="R18" s="322"/>
      <c r="S18" s="322"/>
      <c r="T18" s="322"/>
      <c r="U18" s="322"/>
      <c r="V18" s="323"/>
      <c r="W18" s="312"/>
      <c r="X18" s="313"/>
      <c r="Y18" s="313"/>
      <c r="Z18" s="313"/>
      <c r="AA18" s="313"/>
      <c r="AB18" s="314"/>
      <c r="AC18" s="34"/>
      <c r="AD18" s="34"/>
      <c r="AE18" s="247"/>
      <c r="AF18" s="301" t="s">
        <v>88</v>
      </c>
      <c r="AG18" s="302"/>
      <c r="AH18" s="302"/>
      <c r="AI18" s="302"/>
      <c r="AJ18" s="302"/>
      <c r="AK18" s="302"/>
      <c r="AL18" s="302"/>
      <c r="AM18" s="302"/>
      <c r="AN18" s="294" t="s">
        <v>55</v>
      </c>
      <c r="AO18" s="294"/>
      <c r="AP18" s="295"/>
      <c r="AQ18" s="293" t="s">
        <v>89</v>
      </c>
      <c r="AR18" s="294"/>
      <c r="AS18" s="295"/>
      <c r="AT18" s="293" t="s">
        <v>90</v>
      </c>
      <c r="AU18" s="294"/>
      <c r="AV18" s="295"/>
      <c r="AW18" s="293" t="s">
        <v>91</v>
      </c>
      <c r="AX18" s="294"/>
      <c r="AY18" s="295"/>
      <c r="AZ18" s="293" t="s">
        <v>92</v>
      </c>
      <c r="BA18" s="294"/>
      <c r="BB18" s="295"/>
      <c r="BC18" s="293" t="s">
        <v>93</v>
      </c>
      <c r="BD18" s="294"/>
      <c r="BE18" s="295"/>
      <c r="BF18" s="293" t="s">
        <v>94</v>
      </c>
      <c r="BG18" s="294"/>
      <c r="BH18" s="296"/>
      <c r="BJ18" s="18"/>
    </row>
    <row r="19" spans="1:64" ht="12.75" customHeight="1" thickBot="1" x14ac:dyDescent="0.25">
      <c r="A19" s="263"/>
      <c r="B19" s="264"/>
      <c r="C19" s="264"/>
      <c r="D19" s="264"/>
      <c r="E19" s="265"/>
      <c r="F19" s="268" t="str">
        <f>J15</f>
        <v/>
      </c>
      <c r="G19" s="271"/>
      <c r="H19" s="271"/>
      <c r="I19" s="305"/>
      <c r="J19" s="268" t="str">
        <f>IF(A19=0,"",A19*F19)</f>
        <v/>
      </c>
      <c r="K19" s="269"/>
      <c r="L19" s="270"/>
      <c r="M19" s="273" t="str">
        <f>IF(A19=0,"",IF(J19&lt;5,10,IF(J19&lt;14.01,9-(J19-5)/9,IF(J19&lt;29.01,7.9-((J19-15)/14*1.9),IF(J19&lt;54.01,5.9-((J19-30)/24*1.9),IF(J19&lt;79.01,3.9-((J19-55)/24*1.9),IF(J19&lt;100.01,1.9-((J19-80)/20*0.9),1)))))))</f>
        <v/>
      </c>
      <c r="N19" s="274"/>
      <c r="O19" s="274"/>
      <c r="P19" s="315"/>
      <c r="Q19" s="273" t="str">
        <f>IF(A19=0,"",IF(M19&lt;2,"Very Low",IF(M19&lt;4,"Low",IF(M19&lt;6,"Moderate",IF(M19&lt;8,"High",IF(M19&lt;10,"Very High",IF(M19&gt;=10,"Extreme")))))))</f>
        <v/>
      </c>
      <c r="R19" s="274"/>
      <c r="S19" s="274"/>
      <c r="T19" s="274"/>
      <c r="U19" s="275"/>
      <c r="V19" s="276"/>
      <c r="W19" s="306"/>
      <c r="X19" s="307"/>
      <c r="Y19" s="307"/>
      <c r="Z19" s="307"/>
      <c r="AA19" s="307"/>
      <c r="AB19" s="308"/>
      <c r="AC19" s="38"/>
      <c r="AD19" s="38"/>
      <c r="AE19" s="247"/>
      <c r="AF19" s="303"/>
      <c r="AG19" s="304"/>
      <c r="AH19" s="304"/>
      <c r="AI19" s="304"/>
      <c r="AJ19" s="304"/>
      <c r="AK19" s="304"/>
      <c r="AL19" s="304"/>
      <c r="AM19" s="304"/>
      <c r="AN19" s="297" t="s">
        <v>56</v>
      </c>
      <c r="AO19" s="297"/>
      <c r="AP19" s="298"/>
      <c r="AQ19" s="299" t="s">
        <v>67</v>
      </c>
      <c r="AR19" s="297"/>
      <c r="AS19" s="298"/>
      <c r="AT19" s="299" t="s">
        <v>68</v>
      </c>
      <c r="AU19" s="297"/>
      <c r="AV19" s="298"/>
      <c r="AW19" s="299" t="s">
        <v>69</v>
      </c>
      <c r="AX19" s="297"/>
      <c r="AY19" s="298"/>
      <c r="AZ19" s="299" t="s">
        <v>70</v>
      </c>
      <c r="BA19" s="297"/>
      <c r="BB19" s="298"/>
      <c r="BC19" s="299" t="s">
        <v>71</v>
      </c>
      <c r="BD19" s="297"/>
      <c r="BE19" s="298"/>
      <c r="BF19" s="299">
        <v>10</v>
      </c>
      <c r="BG19" s="297"/>
      <c r="BH19" s="300"/>
      <c r="BJ19" s="18"/>
    </row>
    <row r="20" spans="1:64" ht="12.75" customHeight="1" x14ac:dyDescent="0.25">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47"/>
      <c r="AF20" s="301" t="s">
        <v>95</v>
      </c>
      <c r="AG20" s="302"/>
      <c r="AH20" s="302"/>
      <c r="AI20" s="302"/>
      <c r="AJ20" s="302"/>
      <c r="AK20" s="302"/>
      <c r="AL20" s="302"/>
      <c r="AM20" s="302"/>
      <c r="AN20" s="294" t="s">
        <v>55</v>
      </c>
      <c r="AO20" s="294"/>
      <c r="AP20" s="295"/>
      <c r="AQ20" s="293" t="s">
        <v>81</v>
      </c>
      <c r="AR20" s="294"/>
      <c r="AS20" s="295"/>
      <c r="AT20" s="293" t="s">
        <v>82</v>
      </c>
      <c r="AU20" s="294"/>
      <c r="AV20" s="295"/>
      <c r="AW20" s="293" t="s">
        <v>83</v>
      </c>
      <c r="AX20" s="294"/>
      <c r="AY20" s="295"/>
      <c r="AZ20" s="293" t="s">
        <v>84</v>
      </c>
      <c r="BA20" s="294"/>
      <c r="BB20" s="295"/>
      <c r="BC20" s="293" t="s">
        <v>96</v>
      </c>
      <c r="BD20" s="294"/>
      <c r="BE20" s="295"/>
      <c r="BF20" s="293" t="s">
        <v>97</v>
      </c>
      <c r="BG20" s="294"/>
      <c r="BH20" s="296"/>
      <c r="BJ20" s="18"/>
    </row>
    <row r="21" spans="1:64" ht="12.75" customHeight="1" thickBot="1" x14ac:dyDescent="0.3">
      <c r="A21" s="282" t="s">
        <v>98</v>
      </c>
      <c r="B21" s="283"/>
      <c r="C21" s="283"/>
      <c r="D21" s="283"/>
      <c r="E21" s="284"/>
      <c r="F21" s="122"/>
      <c r="G21" s="127"/>
      <c r="H21" s="127"/>
      <c r="I21" s="127"/>
      <c r="J21" s="127"/>
      <c r="K21" s="127"/>
      <c r="L21" s="46"/>
      <c r="M21" s="285" t="s">
        <v>56</v>
      </c>
      <c r="N21" s="283"/>
      <c r="O21" s="283"/>
      <c r="P21" s="316"/>
      <c r="Q21" s="289" t="s">
        <v>57</v>
      </c>
      <c r="R21" s="290"/>
      <c r="S21" s="290"/>
      <c r="T21" s="290"/>
      <c r="U21" s="290"/>
      <c r="V21" s="291"/>
      <c r="W21" s="285" t="s">
        <v>58</v>
      </c>
      <c r="X21" s="287"/>
      <c r="Y21" s="287"/>
      <c r="Z21" s="287"/>
      <c r="AA21" s="287"/>
      <c r="AB21" s="292"/>
      <c r="AC21" s="34"/>
      <c r="AD21" s="34"/>
      <c r="AE21" s="247"/>
      <c r="AF21" s="343"/>
      <c r="AG21" s="344"/>
      <c r="AH21" s="344"/>
      <c r="AI21" s="344"/>
      <c r="AJ21" s="344"/>
      <c r="AK21" s="344"/>
      <c r="AL21" s="344"/>
      <c r="AM21" s="344"/>
      <c r="AN21" s="336" t="s">
        <v>56</v>
      </c>
      <c r="AO21" s="336"/>
      <c r="AP21" s="337"/>
      <c r="AQ21" s="335" t="s">
        <v>67</v>
      </c>
      <c r="AR21" s="336"/>
      <c r="AS21" s="337"/>
      <c r="AT21" s="335" t="s">
        <v>68</v>
      </c>
      <c r="AU21" s="336"/>
      <c r="AV21" s="337"/>
      <c r="AW21" s="335" t="s">
        <v>69</v>
      </c>
      <c r="AX21" s="336"/>
      <c r="AY21" s="337"/>
      <c r="AZ21" s="335" t="s">
        <v>70</v>
      </c>
      <c r="BA21" s="336"/>
      <c r="BB21" s="337"/>
      <c r="BC21" s="335" t="s">
        <v>71</v>
      </c>
      <c r="BD21" s="336"/>
      <c r="BE21" s="337"/>
      <c r="BF21" s="335">
        <v>10</v>
      </c>
      <c r="BG21" s="336"/>
      <c r="BH21" s="338"/>
      <c r="BJ21" s="18"/>
    </row>
    <row r="22" spans="1:64" ht="12.75" customHeight="1" thickBot="1" x14ac:dyDescent="0.25">
      <c r="A22" s="263"/>
      <c r="B22" s="264"/>
      <c r="C22" s="264"/>
      <c r="D22" s="264"/>
      <c r="E22" s="265"/>
      <c r="F22" s="47"/>
      <c r="G22" s="126"/>
      <c r="H22" s="126"/>
      <c r="I22" s="126"/>
      <c r="J22" s="126"/>
      <c r="K22" s="126"/>
      <c r="L22" s="49"/>
      <c r="M22" s="339" t="str">
        <f>IF(A22=0,"",IF(A22&gt;119,10,IF(A22&gt;90.99,(A22-91)/28+8,IF(A22&gt;80.99,(A22-81)/9*1.9+6,IF(A22&gt;60.99,(A22-61)/19*1.9+4,IF(A22&gt;20.99,(A22-21)/39*1.9+2,IF(A22&gt;0,(A22-0)/20*0.9+1,1)))))))</f>
        <v/>
      </c>
      <c r="N22" s="340"/>
      <c r="O22" s="340"/>
      <c r="P22" s="315"/>
      <c r="Q22" s="273" t="str">
        <f>IF(A22=0,"",IF(M22&lt;2,"Very Low",IF(M22&lt;4,"Low",IF(M22&lt;6,"Moderate",IF(M22&lt;8,"High",IF(M22&lt;10,"Very High",IF(M22&gt;=10,"Extreme")))))))</f>
        <v/>
      </c>
      <c r="R22" s="274"/>
      <c r="S22" s="274"/>
      <c r="T22" s="274"/>
      <c r="U22" s="275"/>
      <c r="V22" s="276"/>
      <c r="W22" s="306"/>
      <c r="X22" s="307"/>
      <c r="Y22" s="307"/>
      <c r="Z22" s="307"/>
      <c r="AA22" s="307"/>
      <c r="AB22" s="308"/>
      <c r="AC22" s="38"/>
      <c r="AD22" s="38"/>
      <c r="AE22" s="247"/>
      <c r="AF22" s="248" t="s">
        <v>99</v>
      </c>
      <c r="AG22" s="248"/>
      <c r="AH22" s="248"/>
      <c r="AI22" s="248"/>
      <c r="AJ22" s="248"/>
      <c r="AK22" s="248"/>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2"/>
      <c r="BJ22" s="18"/>
    </row>
    <row r="23" spans="1:64" ht="12.75" customHeight="1" x14ac:dyDescent="0.2">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2" t="s">
        <v>100</v>
      </c>
      <c r="AF23" s="354" t="s">
        <v>101</v>
      </c>
      <c r="AG23" s="355"/>
      <c r="AH23" s="356"/>
      <c r="AI23" s="356"/>
      <c r="AJ23" s="356"/>
      <c r="AK23" s="356"/>
      <c r="AL23" s="200"/>
      <c r="AM23" s="357"/>
      <c r="AN23" s="358" t="s">
        <v>102</v>
      </c>
      <c r="AO23" s="200"/>
      <c r="AP23" s="200"/>
      <c r="AQ23" s="200"/>
      <c r="AR23" s="200"/>
      <c r="AS23" s="200"/>
      <c r="AT23" s="200"/>
      <c r="AU23" s="200"/>
      <c r="AV23" s="200"/>
      <c r="AW23" s="200"/>
      <c r="AX23" s="200"/>
      <c r="AY23" s="200"/>
      <c r="AZ23" s="200"/>
      <c r="BA23" s="200"/>
      <c r="BB23" s="200"/>
      <c r="BC23" s="200"/>
      <c r="BD23" s="200"/>
      <c r="BE23" s="200"/>
      <c r="BF23" s="200"/>
      <c r="BG23" s="200"/>
      <c r="BH23" s="201"/>
      <c r="BJ23" s="18"/>
    </row>
    <row r="24" spans="1:64" ht="12.75" customHeight="1" x14ac:dyDescent="0.2">
      <c r="A24" s="318" t="s">
        <v>103</v>
      </c>
      <c r="B24" s="319"/>
      <c r="C24" s="319"/>
      <c r="D24" s="319"/>
      <c r="E24" s="320"/>
      <c r="F24" s="123"/>
      <c r="G24" s="124"/>
      <c r="H24" s="124"/>
      <c r="I24" s="52"/>
      <c r="J24" s="52"/>
      <c r="K24" s="52"/>
      <c r="L24" s="53"/>
      <c r="M24" s="309" t="s">
        <v>56</v>
      </c>
      <c r="N24" s="328"/>
      <c r="O24" s="328"/>
      <c r="P24" s="329"/>
      <c r="Q24" s="324" t="s">
        <v>57</v>
      </c>
      <c r="R24" s="319"/>
      <c r="S24" s="319"/>
      <c r="T24" s="319"/>
      <c r="U24" s="319"/>
      <c r="V24" s="320"/>
      <c r="W24" s="309" t="s">
        <v>58</v>
      </c>
      <c r="X24" s="310"/>
      <c r="Y24" s="310"/>
      <c r="Z24" s="310"/>
      <c r="AA24" s="310"/>
      <c r="AB24" s="311"/>
      <c r="AC24" s="34"/>
      <c r="AD24" s="34"/>
      <c r="AE24" s="352"/>
      <c r="AF24" s="348" t="s">
        <v>104</v>
      </c>
      <c r="AG24" s="349"/>
      <c r="AH24" s="346"/>
      <c r="AI24" s="346"/>
      <c r="AJ24" s="346"/>
      <c r="AK24" s="346"/>
      <c r="AL24" s="346"/>
      <c r="AM24" s="350"/>
      <c r="AN24" s="345" t="s">
        <v>105</v>
      </c>
      <c r="AO24" s="346"/>
      <c r="AP24" s="346"/>
      <c r="AQ24" s="346"/>
      <c r="AR24" s="346"/>
      <c r="AS24" s="346"/>
      <c r="AT24" s="346"/>
      <c r="AU24" s="346"/>
      <c r="AV24" s="346"/>
      <c r="AW24" s="346"/>
      <c r="AX24" s="346"/>
      <c r="AY24" s="346"/>
      <c r="AZ24" s="346"/>
      <c r="BA24" s="346"/>
      <c r="BB24" s="346"/>
      <c r="BC24" s="346"/>
      <c r="BD24" s="346"/>
      <c r="BE24" s="346"/>
      <c r="BF24" s="346"/>
      <c r="BG24" s="346"/>
      <c r="BH24" s="347"/>
      <c r="BJ24" s="18"/>
    </row>
    <row r="25" spans="1:64" ht="12.75" customHeight="1" x14ac:dyDescent="0.2">
      <c r="A25" s="321"/>
      <c r="B25" s="322"/>
      <c r="C25" s="322"/>
      <c r="D25" s="322"/>
      <c r="E25" s="323"/>
      <c r="F25" s="54"/>
      <c r="G25" s="55"/>
      <c r="H25" s="55"/>
      <c r="I25" s="55"/>
      <c r="J25" s="55"/>
      <c r="K25" s="55"/>
      <c r="L25" s="56"/>
      <c r="M25" s="330"/>
      <c r="N25" s="331"/>
      <c r="O25" s="331"/>
      <c r="P25" s="332"/>
      <c r="Q25" s="325"/>
      <c r="R25" s="322"/>
      <c r="S25" s="322"/>
      <c r="T25" s="322"/>
      <c r="U25" s="322"/>
      <c r="V25" s="323"/>
      <c r="W25" s="312"/>
      <c r="X25" s="313"/>
      <c r="Y25" s="313"/>
      <c r="Z25" s="313"/>
      <c r="AA25" s="313"/>
      <c r="AB25" s="314"/>
      <c r="AC25" s="34"/>
      <c r="AD25" s="34"/>
      <c r="AE25" s="352"/>
      <c r="AF25" s="348" t="s">
        <v>106</v>
      </c>
      <c r="AG25" s="349"/>
      <c r="AH25" s="287"/>
      <c r="AI25" s="287"/>
      <c r="AJ25" s="287"/>
      <c r="AK25" s="287"/>
      <c r="AL25" s="346"/>
      <c r="AM25" s="350"/>
      <c r="AN25" s="345" t="s">
        <v>107</v>
      </c>
      <c r="AO25" s="346"/>
      <c r="AP25" s="346"/>
      <c r="AQ25" s="346"/>
      <c r="AR25" s="346"/>
      <c r="AS25" s="346"/>
      <c r="AT25" s="346"/>
      <c r="AU25" s="346"/>
      <c r="AV25" s="346"/>
      <c r="AW25" s="346"/>
      <c r="AX25" s="346"/>
      <c r="AY25" s="346"/>
      <c r="AZ25" s="346"/>
      <c r="BA25" s="346"/>
      <c r="BB25" s="346"/>
      <c r="BC25" s="346"/>
      <c r="BD25" s="346"/>
      <c r="BE25" s="346"/>
      <c r="BF25" s="346"/>
      <c r="BG25" s="346"/>
      <c r="BH25" s="347"/>
      <c r="BJ25" s="18"/>
    </row>
    <row r="26" spans="1:64" ht="12.75" customHeight="1" thickBot="1" x14ac:dyDescent="0.25">
      <c r="A26" s="263"/>
      <c r="B26" s="264"/>
      <c r="C26" s="264"/>
      <c r="D26" s="264"/>
      <c r="E26" s="265"/>
      <c r="F26" s="47"/>
      <c r="G26" s="126"/>
      <c r="H26" s="126"/>
      <c r="I26" s="126"/>
      <c r="J26" s="126"/>
      <c r="K26" s="126"/>
      <c r="L26" s="49"/>
      <c r="M26" s="268" t="str">
        <f>IF(A26=0,"",IF(A26&lt;10,10,IF(A26&lt;15.01,9-((A26-10)/5),IF(A26&lt;29.01,7.9-((A26-15)/14*1.9),IF(A26&lt;54.01,5.9-((A26-30)/24*1.9),IF(A26&lt;79.01,3.9-((A26-55)/24*1.9),IF(A26&lt;100.01,1.9-((A26-80)/20*0.9),1)))))))</f>
        <v/>
      </c>
      <c r="N26" s="271"/>
      <c r="O26" s="271"/>
      <c r="P26" s="272"/>
      <c r="Q26" s="273" t="str">
        <f>IF(A26=0,"",IF(M26&lt;2,"Very Low",IF(M26&lt;4,"Low",IF(M26&lt;6,"Moderate",IF(M26&lt;8,"High",IF(M26&lt;10,"Very High",IF(M26&gt;=10,"Extreme")))))))</f>
        <v/>
      </c>
      <c r="R26" s="274"/>
      <c r="S26" s="274"/>
      <c r="T26" s="274"/>
      <c r="U26" s="275"/>
      <c r="V26" s="276"/>
      <c r="W26" s="306"/>
      <c r="X26" s="307"/>
      <c r="Y26" s="307"/>
      <c r="Z26" s="307"/>
      <c r="AA26" s="307"/>
      <c r="AB26" s="308"/>
      <c r="AC26" s="38"/>
      <c r="AD26" s="38"/>
      <c r="AE26" s="352"/>
      <c r="AF26" s="348" t="s">
        <v>108</v>
      </c>
      <c r="AG26" s="349"/>
      <c r="AH26" s="287"/>
      <c r="AI26" s="287"/>
      <c r="AJ26" s="287"/>
      <c r="AK26" s="287"/>
      <c r="AL26" s="346"/>
      <c r="AM26" s="350"/>
      <c r="AN26" s="351" t="s">
        <v>109</v>
      </c>
      <c r="AO26" s="346"/>
      <c r="AP26" s="346"/>
      <c r="AQ26" s="346"/>
      <c r="AR26" s="346"/>
      <c r="AS26" s="346"/>
      <c r="AT26" s="346"/>
      <c r="AU26" s="346"/>
      <c r="AV26" s="346"/>
      <c r="AW26" s="346"/>
      <c r="AX26" s="346"/>
      <c r="AY26" s="346"/>
      <c r="AZ26" s="346"/>
      <c r="BA26" s="346"/>
      <c r="BB26" s="346"/>
      <c r="BC26" s="346"/>
      <c r="BD26" s="346"/>
      <c r="BE26" s="346"/>
      <c r="BF26" s="346"/>
      <c r="BG26" s="346"/>
      <c r="BH26" s="347"/>
      <c r="BJ26" s="18"/>
    </row>
    <row r="27" spans="1:64" ht="12.75" customHeight="1" x14ac:dyDescent="0.2">
      <c r="A27" s="39"/>
      <c r="B27" s="40"/>
      <c r="C27" s="40"/>
      <c r="D27" s="40"/>
      <c r="E27" s="40"/>
      <c r="F27" s="57"/>
      <c r="G27" s="57"/>
      <c r="H27" s="57"/>
      <c r="I27" s="57"/>
      <c r="J27" s="57"/>
      <c r="K27" s="57"/>
      <c r="L27" s="58"/>
      <c r="M27" s="359" t="s">
        <v>110</v>
      </c>
      <c r="N27" s="360"/>
      <c r="O27" s="360"/>
      <c r="P27" s="361"/>
      <c r="Q27" s="362"/>
      <c r="R27" s="362"/>
      <c r="S27" s="362"/>
      <c r="T27" s="362"/>
      <c r="U27" s="362"/>
      <c r="V27" s="363"/>
      <c r="W27" s="285" t="s">
        <v>58</v>
      </c>
      <c r="X27" s="287"/>
      <c r="Y27" s="287"/>
      <c r="Z27" s="287"/>
      <c r="AA27" s="287"/>
      <c r="AB27" s="292"/>
      <c r="AC27" s="34"/>
      <c r="AD27" s="34"/>
      <c r="AE27" s="352"/>
      <c r="AF27" s="348" t="s">
        <v>111</v>
      </c>
      <c r="AG27" s="349"/>
      <c r="AH27" s="287"/>
      <c r="AI27" s="287"/>
      <c r="AJ27" s="287"/>
      <c r="AK27" s="287"/>
      <c r="AL27" s="346"/>
      <c r="AM27" s="350"/>
      <c r="AN27" s="351" t="s">
        <v>112</v>
      </c>
      <c r="AO27" s="346"/>
      <c r="AP27" s="346"/>
      <c r="AQ27" s="346"/>
      <c r="AR27" s="346"/>
      <c r="AS27" s="346"/>
      <c r="AT27" s="346"/>
      <c r="AU27" s="346"/>
      <c r="AV27" s="346"/>
      <c r="AW27" s="346"/>
      <c r="AX27" s="346"/>
      <c r="AY27" s="346"/>
      <c r="AZ27" s="346"/>
      <c r="BA27" s="346"/>
      <c r="BB27" s="346"/>
      <c r="BC27" s="346"/>
      <c r="BD27" s="346"/>
      <c r="BE27" s="346"/>
      <c r="BF27" s="346"/>
      <c r="BG27" s="346"/>
      <c r="BH27" s="347"/>
      <c r="BJ27" s="18"/>
    </row>
    <row r="28" spans="1:64" ht="12.75" customHeight="1" thickBot="1" x14ac:dyDescent="0.25">
      <c r="A28" s="59" t="s">
        <v>113</v>
      </c>
      <c r="B28" s="60"/>
      <c r="C28" s="60"/>
      <c r="D28" s="60"/>
      <c r="E28" s="61"/>
      <c r="F28" s="61"/>
      <c r="G28" s="61"/>
      <c r="H28" s="61"/>
      <c r="I28" s="61"/>
      <c r="J28" s="61"/>
      <c r="K28" s="61"/>
      <c r="L28" s="62"/>
      <c r="M28" s="266"/>
      <c r="N28" s="264"/>
      <c r="O28" s="264"/>
      <c r="P28" s="364"/>
      <c r="Q28" s="365"/>
      <c r="R28" s="365"/>
      <c r="S28" s="365"/>
      <c r="T28" s="365"/>
      <c r="U28" s="365"/>
      <c r="V28" s="366"/>
      <c r="W28" s="306"/>
      <c r="X28" s="307"/>
      <c r="Y28" s="307"/>
      <c r="Z28" s="307"/>
      <c r="AA28" s="307"/>
      <c r="AB28" s="308"/>
      <c r="AC28" s="38"/>
      <c r="AD28" s="38"/>
      <c r="AE28" s="352"/>
      <c r="AF28" s="348" t="s">
        <v>114</v>
      </c>
      <c r="AG28" s="349"/>
      <c r="AH28" s="287"/>
      <c r="AI28" s="287"/>
      <c r="AJ28" s="287"/>
      <c r="AK28" s="287"/>
      <c r="AL28" s="367"/>
      <c r="AM28" s="368"/>
      <c r="AN28" s="345" t="s">
        <v>115</v>
      </c>
      <c r="AO28" s="346"/>
      <c r="AP28" s="346"/>
      <c r="AQ28" s="346"/>
      <c r="AR28" s="346"/>
      <c r="AS28" s="346"/>
      <c r="AT28" s="346"/>
      <c r="AU28" s="346"/>
      <c r="AV28" s="346"/>
      <c r="AW28" s="346"/>
      <c r="AX28" s="346"/>
      <c r="AY28" s="346"/>
      <c r="AZ28" s="346"/>
      <c r="BA28" s="346"/>
      <c r="BB28" s="346"/>
      <c r="BC28" s="346"/>
      <c r="BD28" s="346"/>
      <c r="BE28" s="346"/>
      <c r="BF28" s="346"/>
      <c r="BG28" s="346"/>
      <c r="BH28" s="347"/>
      <c r="BJ28" s="18"/>
    </row>
    <row r="29" spans="1:64" ht="12.75" customHeight="1" thickBot="1" x14ac:dyDescent="0.25">
      <c r="A29" s="39"/>
      <c r="B29" s="40"/>
      <c r="C29" s="40"/>
      <c r="D29" s="40"/>
      <c r="E29" s="40"/>
      <c r="F29" s="57"/>
      <c r="G29" s="57"/>
      <c r="H29" s="57"/>
      <c r="I29" s="57"/>
      <c r="J29" s="57"/>
      <c r="K29" s="57"/>
      <c r="L29" s="58"/>
      <c r="M29" s="359" t="s">
        <v>110</v>
      </c>
      <c r="N29" s="360"/>
      <c r="O29" s="360"/>
      <c r="P29" s="396"/>
      <c r="Q29" s="397"/>
      <c r="R29" s="362"/>
      <c r="S29" s="362"/>
      <c r="T29" s="362"/>
      <c r="U29" s="398"/>
      <c r="V29" s="399"/>
      <c r="W29" s="285" t="s">
        <v>58</v>
      </c>
      <c r="X29" s="287"/>
      <c r="Y29" s="287"/>
      <c r="Z29" s="287"/>
      <c r="AA29" s="287"/>
      <c r="AB29" s="292"/>
      <c r="AC29" s="34"/>
      <c r="AD29" s="34"/>
      <c r="AE29" s="352"/>
      <c r="AF29" s="400" t="s">
        <v>116</v>
      </c>
      <c r="AG29" s="401"/>
      <c r="AH29" s="402"/>
      <c r="AI29" s="402"/>
      <c r="AJ29" s="402"/>
      <c r="AK29" s="402"/>
      <c r="AL29" s="403"/>
      <c r="AM29" s="404"/>
      <c r="AN29" s="405" t="s">
        <v>117</v>
      </c>
      <c r="AO29" s="406"/>
      <c r="AP29" s="406"/>
      <c r="AQ29" s="406"/>
      <c r="AR29" s="406"/>
      <c r="AS29" s="406"/>
      <c r="AT29" s="406"/>
      <c r="AU29" s="406"/>
      <c r="AV29" s="406"/>
      <c r="AW29" s="406"/>
      <c r="AX29" s="406"/>
      <c r="AY29" s="406"/>
      <c r="AZ29" s="406"/>
      <c r="BA29" s="406"/>
      <c r="BB29" s="406"/>
      <c r="BC29" s="406"/>
      <c r="BD29" s="406"/>
      <c r="BE29" s="406"/>
      <c r="BF29" s="406"/>
      <c r="BG29" s="406"/>
      <c r="BH29" s="407"/>
      <c r="BJ29" s="18"/>
    </row>
    <row r="30" spans="1:64" ht="12.75" customHeight="1" thickBot="1" x14ac:dyDescent="0.25">
      <c r="A30" s="63" t="s">
        <v>118</v>
      </c>
      <c r="B30" s="64"/>
      <c r="C30" s="64"/>
      <c r="D30" s="64"/>
      <c r="E30" s="65"/>
      <c r="F30" s="65"/>
      <c r="G30" s="65"/>
      <c r="H30" s="65"/>
      <c r="I30" s="65"/>
      <c r="J30" s="65"/>
      <c r="K30" s="65"/>
      <c r="L30" s="66"/>
      <c r="M30" s="408"/>
      <c r="N30" s="409"/>
      <c r="O30" s="409"/>
      <c r="P30" s="410"/>
      <c r="Q30" s="309"/>
      <c r="R30" s="328"/>
      <c r="S30" s="328"/>
      <c r="T30" s="328"/>
      <c r="U30" s="411"/>
      <c r="V30" s="412"/>
      <c r="W30" s="306"/>
      <c r="X30" s="307"/>
      <c r="Y30" s="307"/>
      <c r="Z30" s="307"/>
      <c r="AA30" s="307"/>
      <c r="AB30" s="308"/>
      <c r="AC30" s="38"/>
      <c r="AD30" s="38"/>
      <c r="AE30" s="352"/>
      <c r="AF30" s="248" t="s">
        <v>119</v>
      </c>
      <c r="AG30" s="248"/>
      <c r="AH30" s="248"/>
      <c r="AI30" s="248"/>
      <c r="AJ30" s="248"/>
      <c r="AK30" s="248"/>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2"/>
      <c r="BJ30" s="18"/>
    </row>
    <row r="31" spans="1:64" ht="12.75" customHeight="1" thickTop="1" thickBot="1" x14ac:dyDescent="0.3">
      <c r="A31" s="421" t="s">
        <v>120</v>
      </c>
      <c r="B31" s="422"/>
      <c r="C31" s="422"/>
      <c r="D31" s="422"/>
      <c r="E31" s="423"/>
      <c r="F31" s="423"/>
      <c r="G31" s="423"/>
      <c r="H31" s="423"/>
      <c r="I31" s="423"/>
      <c r="J31" s="423"/>
      <c r="K31" s="423"/>
      <c r="L31" s="423"/>
      <c r="M31" s="424" t="str">
        <f>IF(A12=0,"",SUM(M11:P30))</f>
        <v/>
      </c>
      <c r="N31" s="424"/>
      <c r="O31" s="424"/>
      <c r="P31" s="425"/>
      <c r="Q31" s="369"/>
      <c r="R31" s="369"/>
      <c r="S31" s="369"/>
      <c r="T31" s="369"/>
      <c r="U31" s="370"/>
      <c r="V31" s="370"/>
      <c r="W31" s="370"/>
      <c r="X31" s="370"/>
      <c r="Y31" s="370"/>
      <c r="Z31" s="370"/>
      <c r="AA31" s="371"/>
      <c r="AB31" s="372"/>
      <c r="AC31" s="67"/>
      <c r="AD31" s="67"/>
      <c r="AE31" s="353"/>
      <c r="AF31" s="373" t="s">
        <v>121</v>
      </c>
      <c r="AG31" s="374"/>
      <c r="AH31" s="374"/>
      <c r="AI31" s="374"/>
      <c r="AJ31" s="374"/>
      <c r="AK31" s="374"/>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75"/>
      <c r="BH31" s="376"/>
      <c r="BJ31" s="18"/>
    </row>
    <row r="32" spans="1:64" s="19" customFormat="1" ht="12.75" customHeight="1" thickBot="1" x14ac:dyDescent="0.3">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25">
      <c r="A33" s="377" t="s">
        <v>122</v>
      </c>
      <c r="B33" s="356"/>
      <c r="C33" s="356"/>
      <c r="D33" s="356"/>
      <c r="E33" s="356"/>
      <c r="F33" s="356"/>
      <c r="G33" s="356"/>
      <c r="H33" s="356"/>
      <c r="I33" s="356"/>
      <c r="J33" s="356"/>
      <c r="K33" s="356"/>
      <c r="L33" s="356"/>
      <c r="M33" s="378"/>
      <c r="N33" s="70"/>
      <c r="O33" s="20"/>
      <c r="P33" s="20"/>
      <c r="Q33" s="20"/>
      <c r="R33" s="20"/>
      <c r="S33" s="20"/>
      <c r="AH33" s="19"/>
      <c r="AO33" s="18"/>
      <c r="AP33" s="379"/>
      <c r="AQ33" s="183"/>
      <c r="AR33" s="183"/>
      <c r="AS33" s="183"/>
      <c r="AT33" s="183"/>
      <c r="AU33" s="183"/>
      <c r="AV33" s="183"/>
      <c r="AW33" s="183"/>
      <c r="AX33" s="183"/>
      <c r="AY33" s="183"/>
      <c r="AZ33" s="183"/>
      <c r="BA33" s="183"/>
      <c r="BB33" s="183"/>
      <c r="BC33" s="183"/>
      <c r="BD33" s="183"/>
      <c r="BE33" s="183"/>
      <c r="BF33" s="183"/>
      <c r="BG33" s="183"/>
      <c r="BH33" s="183"/>
      <c r="BI33" s="71"/>
    </row>
    <row r="34" spans="1:61" ht="12.75" customHeight="1" x14ac:dyDescent="0.25">
      <c r="A34" s="384" t="s">
        <v>123</v>
      </c>
      <c r="B34" s="310"/>
      <c r="C34" s="310"/>
      <c r="D34" s="326"/>
      <c r="E34" s="388" t="s">
        <v>124</v>
      </c>
      <c r="F34" s="388"/>
      <c r="G34" s="388"/>
      <c r="H34" s="389"/>
      <c r="I34" s="391" t="s">
        <v>58</v>
      </c>
      <c r="J34" s="310"/>
      <c r="K34" s="310"/>
      <c r="L34" s="310"/>
      <c r="M34" s="311"/>
      <c r="N34" s="70"/>
      <c r="O34" s="72"/>
      <c r="P34" s="20"/>
      <c r="Q34" s="20"/>
      <c r="R34" s="20"/>
      <c r="S34" s="20"/>
      <c r="AH34" s="19"/>
      <c r="AO34" s="18"/>
      <c r="AP34" s="380"/>
      <c r="AQ34" s="381"/>
      <c r="AR34" s="381"/>
      <c r="AS34" s="381"/>
      <c r="AT34" s="381"/>
      <c r="AU34" s="381"/>
      <c r="AV34" s="381"/>
      <c r="AW34" s="381"/>
      <c r="AX34" s="381"/>
      <c r="AY34" s="381"/>
      <c r="AZ34" s="381"/>
      <c r="BA34" s="381"/>
      <c r="BB34" s="381"/>
      <c r="BC34" s="381"/>
      <c r="BD34" s="381"/>
      <c r="BE34" s="381"/>
      <c r="BF34" s="381"/>
      <c r="BG34" s="381"/>
      <c r="BH34" s="381"/>
      <c r="BI34" s="71"/>
    </row>
    <row r="35" spans="1:61" ht="12.75" customHeight="1" thickBot="1" x14ac:dyDescent="0.3">
      <c r="A35" s="385"/>
      <c r="B35" s="386"/>
      <c r="C35" s="386"/>
      <c r="D35" s="387"/>
      <c r="E35" s="390"/>
      <c r="F35" s="390"/>
      <c r="G35" s="390"/>
      <c r="H35" s="390"/>
      <c r="I35" s="392"/>
      <c r="J35" s="386"/>
      <c r="K35" s="386"/>
      <c r="L35" s="386"/>
      <c r="M35" s="393"/>
      <c r="N35" s="70"/>
      <c r="O35" s="72"/>
      <c r="P35" s="20"/>
      <c r="Q35" s="20"/>
      <c r="R35" s="20"/>
      <c r="S35" s="20"/>
      <c r="T35" s="25"/>
      <c r="U35" s="25"/>
      <c r="V35" s="25"/>
      <c r="W35" s="25"/>
      <c r="X35" s="25"/>
      <c r="Y35" s="25"/>
      <c r="Z35" s="25"/>
      <c r="AH35" s="19"/>
      <c r="AO35" s="18"/>
      <c r="AP35" s="380"/>
      <c r="AQ35" s="381"/>
      <c r="AR35" s="381"/>
      <c r="AS35" s="381"/>
      <c r="AT35" s="381"/>
      <c r="AU35" s="381"/>
      <c r="AV35" s="381"/>
      <c r="AW35" s="381"/>
      <c r="AX35" s="381"/>
      <c r="AY35" s="381"/>
      <c r="AZ35" s="381"/>
      <c r="BA35" s="381"/>
      <c r="BB35" s="381"/>
      <c r="BC35" s="381"/>
      <c r="BD35" s="381"/>
      <c r="BE35" s="381"/>
      <c r="BF35" s="381"/>
      <c r="BG35" s="381"/>
      <c r="BH35" s="381"/>
      <c r="BI35" s="71"/>
    </row>
    <row r="36" spans="1:61" ht="12.75" customHeight="1" x14ac:dyDescent="0.25">
      <c r="A36" s="394"/>
      <c r="B36" s="395"/>
      <c r="C36" s="395"/>
      <c r="D36" s="395"/>
      <c r="E36" s="395"/>
      <c r="F36" s="395"/>
      <c r="G36" s="395"/>
      <c r="H36" s="395"/>
      <c r="I36" s="413"/>
      <c r="J36" s="414"/>
      <c r="K36" s="414"/>
      <c r="L36" s="414"/>
      <c r="M36" s="415"/>
      <c r="N36" s="73"/>
      <c r="O36" s="74"/>
      <c r="P36" s="74"/>
      <c r="Q36" s="74"/>
      <c r="R36" s="74"/>
      <c r="S36" s="74"/>
      <c r="AH36" s="19"/>
      <c r="AO36" s="18"/>
      <c r="AP36" s="380"/>
      <c r="AQ36" s="381"/>
      <c r="AR36" s="381"/>
      <c r="AS36" s="381"/>
      <c r="AT36" s="381"/>
      <c r="AU36" s="381"/>
      <c r="AV36" s="381"/>
      <c r="AW36" s="381"/>
      <c r="AX36" s="381"/>
      <c r="AY36" s="381"/>
      <c r="AZ36" s="381"/>
      <c r="BA36" s="381"/>
      <c r="BB36" s="381"/>
      <c r="BC36" s="381"/>
      <c r="BD36" s="381"/>
      <c r="BE36" s="381"/>
      <c r="BF36" s="381"/>
      <c r="BG36" s="381"/>
      <c r="BH36" s="381"/>
      <c r="BI36" s="71"/>
    </row>
    <row r="37" spans="1:61" ht="12.75" customHeight="1" x14ac:dyDescent="0.25">
      <c r="A37" s="416"/>
      <c r="B37" s="417"/>
      <c r="C37" s="417"/>
      <c r="D37" s="417"/>
      <c r="E37" s="417"/>
      <c r="F37" s="417"/>
      <c r="G37" s="417"/>
      <c r="H37" s="417"/>
      <c r="I37" s="418"/>
      <c r="J37" s="419"/>
      <c r="K37" s="419"/>
      <c r="L37" s="419"/>
      <c r="M37" s="420"/>
      <c r="N37" s="73"/>
      <c r="O37" s="74"/>
      <c r="P37" s="74"/>
      <c r="Q37" s="74"/>
      <c r="R37" s="74"/>
      <c r="S37" s="74"/>
      <c r="AH37" s="19"/>
      <c r="AO37" s="18"/>
      <c r="AP37" s="380"/>
      <c r="AQ37" s="381"/>
      <c r="AR37" s="381"/>
      <c r="AS37" s="381"/>
      <c r="AT37" s="381"/>
      <c r="AU37" s="381"/>
      <c r="AV37" s="381"/>
      <c r="AW37" s="381"/>
      <c r="AX37" s="381"/>
      <c r="AY37" s="381"/>
      <c r="AZ37" s="381"/>
      <c r="BA37" s="381"/>
      <c r="BB37" s="381"/>
      <c r="BC37" s="381"/>
      <c r="BD37" s="381"/>
      <c r="BE37" s="381"/>
      <c r="BF37" s="381"/>
      <c r="BG37" s="381"/>
      <c r="BH37" s="381"/>
      <c r="BI37" s="71"/>
    </row>
    <row r="38" spans="1:61" ht="12.75" customHeight="1" x14ac:dyDescent="0.25">
      <c r="A38" s="416"/>
      <c r="B38" s="417"/>
      <c r="C38" s="417"/>
      <c r="D38" s="417"/>
      <c r="E38" s="417"/>
      <c r="F38" s="417"/>
      <c r="G38" s="417"/>
      <c r="H38" s="417"/>
      <c r="I38" s="418"/>
      <c r="J38" s="419"/>
      <c r="K38" s="419"/>
      <c r="L38" s="419"/>
      <c r="M38" s="420"/>
      <c r="N38" s="73"/>
      <c r="O38" s="74"/>
      <c r="P38" s="74"/>
      <c r="Q38" s="74"/>
      <c r="R38" s="74"/>
      <c r="S38" s="74"/>
      <c r="AH38" s="19"/>
      <c r="AO38" s="18"/>
      <c r="AP38" s="380"/>
      <c r="AQ38" s="381"/>
      <c r="AR38" s="381"/>
      <c r="AS38" s="381"/>
      <c r="AT38" s="381"/>
      <c r="AU38" s="381"/>
      <c r="AV38" s="381"/>
      <c r="AW38" s="381"/>
      <c r="AX38" s="381"/>
      <c r="AY38" s="381"/>
      <c r="AZ38" s="381"/>
      <c r="BA38" s="381"/>
      <c r="BB38" s="381"/>
      <c r="BC38" s="381"/>
      <c r="BD38" s="381"/>
      <c r="BE38" s="381"/>
      <c r="BF38" s="381"/>
      <c r="BG38" s="381"/>
      <c r="BH38" s="381"/>
      <c r="BI38" s="71"/>
    </row>
    <row r="39" spans="1:61" ht="12.75" customHeight="1" x14ac:dyDescent="0.25">
      <c r="A39" s="416"/>
      <c r="B39" s="417"/>
      <c r="C39" s="417"/>
      <c r="D39" s="417"/>
      <c r="E39" s="417"/>
      <c r="F39" s="417"/>
      <c r="G39" s="417"/>
      <c r="H39" s="417"/>
      <c r="I39" s="418"/>
      <c r="J39" s="419"/>
      <c r="K39" s="419"/>
      <c r="L39" s="419"/>
      <c r="M39" s="420"/>
      <c r="N39" s="73"/>
      <c r="O39" s="74"/>
      <c r="P39" s="74"/>
      <c r="Q39" s="74"/>
      <c r="R39" s="74"/>
      <c r="S39" s="74"/>
      <c r="AH39" s="19"/>
      <c r="AO39" s="18"/>
      <c r="AP39" s="380"/>
      <c r="AQ39" s="381"/>
      <c r="AR39" s="381"/>
      <c r="AS39" s="381"/>
      <c r="AT39" s="381"/>
      <c r="AU39" s="381"/>
      <c r="AV39" s="381"/>
      <c r="AW39" s="381"/>
      <c r="AX39" s="381"/>
      <c r="AY39" s="381"/>
      <c r="AZ39" s="381"/>
      <c r="BA39" s="381"/>
      <c r="BB39" s="381"/>
      <c r="BC39" s="381"/>
      <c r="BD39" s="381"/>
      <c r="BE39" s="381"/>
      <c r="BF39" s="381"/>
      <c r="BG39" s="381"/>
      <c r="BH39" s="381"/>
      <c r="BI39" s="71"/>
    </row>
    <row r="40" spans="1:61" ht="12.75" customHeight="1" x14ac:dyDescent="0.25">
      <c r="A40" s="416"/>
      <c r="B40" s="417"/>
      <c r="C40" s="417"/>
      <c r="D40" s="417"/>
      <c r="E40" s="417"/>
      <c r="F40" s="417"/>
      <c r="G40" s="417"/>
      <c r="H40" s="417"/>
      <c r="I40" s="418"/>
      <c r="J40" s="419"/>
      <c r="K40" s="419"/>
      <c r="L40" s="419"/>
      <c r="M40" s="420"/>
      <c r="N40" s="73"/>
      <c r="O40" s="74"/>
      <c r="P40" s="74"/>
      <c r="Q40" s="74"/>
      <c r="R40" s="74"/>
      <c r="S40" s="74"/>
      <c r="AH40" s="19"/>
      <c r="AO40" s="18"/>
      <c r="AP40" s="380"/>
      <c r="AQ40" s="381"/>
      <c r="AR40" s="381"/>
      <c r="AS40" s="381"/>
      <c r="AT40" s="381"/>
      <c r="AU40" s="381"/>
      <c r="AV40" s="381"/>
      <c r="AW40" s="381"/>
      <c r="AX40" s="381"/>
      <c r="AY40" s="381"/>
      <c r="AZ40" s="381"/>
      <c r="BA40" s="381"/>
      <c r="BB40" s="381"/>
      <c r="BC40" s="381"/>
      <c r="BD40" s="381"/>
      <c r="BE40" s="381"/>
      <c r="BF40" s="381"/>
      <c r="BG40" s="381"/>
      <c r="BH40" s="381"/>
      <c r="BI40" s="71"/>
    </row>
    <row r="41" spans="1:61" ht="12.75" customHeight="1" x14ac:dyDescent="0.25">
      <c r="A41" s="416"/>
      <c r="B41" s="417"/>
      <c r="C41" s="417"/>
      <c r="D41" s="417"/>
      <c r="E41" s="417"/>
      <c r="F41" s="417"/>
      <c r="G41" s="417"/>
      <c r="H41" s="417"/>
      <c r="I41" s="418"/>
      <c r="J41" s="419"/>
      <c r="K41" s="419"/>
      <c r="L41" s="419"/>
      <c r="M41" s="420"/>
      <c r="N41" s="73"/>
      <c r="O41" s="74"/>
      <c r="P41" s="74"/>
      <c r="Q41" s="74"/>
      <c r="R41" s="74"/>
      <c r="S41" s="74"/>
      <c r="AH41" s="19"/>
      <c r="AO41" s="18"/>
      <c r="AP41" s="380"/>
      <c r="AQ41" s="381"/>
      <c r="AR41" s="381"/>
      <c r="AS41" s="381"/>
      <c r="AT41" s="381"/>
      <c r="AU41" s="381"/>
      <c r="AV41" s="381"/>
      <c r="AW41" s="381"/>
      <c r="AX41" s="381"/>
      <c r="AY41" s="381"/>
      <c r="AZ41" s="381"/>
      <c r="BA41" s="381"/>
      <c r="BB41" s="381"/>
      <c r="BC41" s="381"/>
      <c r="BD41" s="381"/>
      <c r="BE41" s="381"/>
      <c r="BF41" s="381"/>
      <c r="BG41" s="381"/>
      <c r="BH41" s="381"/>
      <c r="BI41" s="71"/>
    </row>
    <row r="42" spans="1:61" ht="12.75" customHeight="1" x14ac:dyDescent="0.25">
      <c r="A42" s="416"/>
      <c r="B42" s="417"/>
      <c r="C42" s="417"/>
      <c r="D42" s="417"/>
      <c r="E42" s="417"/>
      <c r="F42" s="417"/>
      <c r="G42" s="417"/>
      <c r="H42" s="417"/>
      <c r="I42" s="418"/>
      <c r="J42" s="419"/>
      <c r="K42" s="419"/>
      <c r="L42" s="419"/>
      <c r="M42" s="420"/>
      <c r="N42" s="73"/>
      <c r="O42" s="74"/>
      <c r="P42" s="74"/>
      <c r="Q42" s="74"/>
      <c r="R42" s="74"/>
      <c r="S42" s="74"/>
      <c r="AH42" s="19"/>
      <c r="AO42" s="18"/>
      <c r="AP42" s="380"/>
      <c r="AQ42" s="381"/>
      <c r="AR42" s="381"/>
      <c r="AS42" s="381"/>
      <c r="AT42" s="381"/>
      <c r="AU42" s="381"/>
      <c r="AV42" s="381"/>
      <c r="AW42" s="381"/>
      <c r="AX42" s="381"/>
      <c r="AY42" s="381"/>
      <c r="AZ42" s="381"/>
      <c r="BA42" s="381"/>
      <c r="BB42" s="381"/>
      <c r="BC42" s="381"/>
      <c r="BD42" s="381"/>
      <c r="BE42" s="381"/>
      <c r="BF42" s="381"/>
      <c r="BG42" s="381"/>
      <c r="BH42" s="381"/>
      <c r="BI42" s="71"/>
    </row>
    <row r="43" spans="1:61" ht="12.75" customHeight="1" x14ac:dyDescent="0.25">
      <c r="A43" s="429"/>
      <c r="B43" s="426"/>
      <c r="C43" s="426"/>
      <c r="D43" s="427"/>
      <c r="E43" s="418"/>
      <c r="F43" s="426"/>
      <c r="G43" s="426"/>
      <c r="H43" s="427"/>
      <c r="I43" s="418"/>
      <c r="J43" s="426"/>
      <c r="K43" s="426"/>
      <c r="L43" s="426"/>
      <c r="M43" s="428"/>
      <c r="N43" s="73"/>
      <c r="O43" s="74"/>
      <c r="P43" s="74"/>
      <c r="Q43" s="74"/>
      <c r="R43" s="74"/>
      <c r="S43" s="74"/>
      <c r="AH43" s="19"/>
      <c r="AO43" s="18"/>
      <c r="AP43" s="380"/>
      <c r="AQ43" s="381"/>
      <c r="AR43" s="381"/>
      <c r="AS43" s="381"/>
      <c r="AT43" s="381"/>
      <c r="AU43" s="381"/>
      <c r="AV43" s="381"/>
      <c r="AW43" s="381"/>
      <c r="AX43" s="381"/>
      <c r="AY43" s="381"/>
      <c r="AZ43" s="381"/>
      <c r="BA43" s="381"/>
      <c r="BB43" s="381"/>
      <c r="BC43" s="381"/>
      <c r="BD43" s="381"/>
      <c r="BE43" s="381"/>
      <c r="BF43" s="381"/>
      <c r="BG43" s="381"/>
      <c r="BH43" s="381"/>
      <c r="BI43" s="71"/>
    </row>
    <row r="44" spans="1:61" ht="12.75" customHeight="1" x14ac:dyDescent="0.25">
      <c r="A44" s="429"/>
      <c r="B44" s="426"/>
      <c r="C44" s="426"/>
      <c r="D44" s="427"/>
      <c r="E44" s="418"/>
      <c r="F44" s="426"/>
      <c r="G44" s="426"/>
      <c r="H44" s="427"/>
      <c r="I44" s="418"/>
      <c r="J44" s="426"/>
      <c r="K44" s="426"/>
      <c r="L44" s="426"/>
      <c r="M44" s="428"/>
      <c r="N44" s="73"/>
      <c r="O44" s="74"/>
      <c r="P44" s="74"/>
      <c r="Q44" s="74"/>
      <c r="R44" s="74"/>
      <c r="S44" s="74"/>
      <c r="AH44" s="19"/>
      <c r="AO44" s="18"/>
      <c r="AP44" s="380"/>
      <c r="AQ44" s="381"/>
      <c r="AR44" s="381"/>
      <c r="AS44" s="381"/>
      <c r="AT44" s="381"/>
      <c r="AU44" s="381"/>
      <c r="AV44" s="381"/>
      <c r="AW44" s="381"/>
      <c r="AX44" s="381"/>
      <c r="AY44" s="381"/>
      <c r="AZ44" s="381"/>
      <c r="BA44" s="381"/>
      <c r="BB44" s="381"/>
      <c r="BC44" s="381"/>
      <c r="BD44" s="381"/>
      <c r="BE44" s="381"/>
      <c r="BF44" s="381"/>
      <c r="BG44" s="381"/>
      <c r="BH44" s="381"/>
      <c r="BI44" s="71"/>
    </row>
    <row r="45" spans="1:61" ht="12.75" customHeight="1" x14ac:dyDescent="0.25">
      <c r="A45" s="429"/>
      <c r="B45" s="426"/>
      <c r="C45" s="426"/>
      <c r="D45" s="427"/>
      <c r="E45" s="418"/>
      <c r="F45" s="426"/>
      <c r="G45" s="426"/>
      <c r="H45" s="427"/>
      <c r="I45" s="418"/>
      <c r="J45" s="426"/>
      <c r="K45" s="426"/>
      <c r="L45" s="426"/>
      <c r="M45" s="428"/>
      <c r="N45" s="73"/>
      <c r="O45" s="74"/>
      <c r="P45" s="74"/>
      <c r="Q45" s="74"/>
      <c r="R45" s="74"/>
      <c r="S45" s="74"/>
      <c r="AH45" s="19"/>
      <c r="AO45" s="18"/>
      <c r="AP45" s="380"/>
      <c r="AQ45" s="381"/>
      <c r="AR45" s="381"/>
      <c r="AS45" s="381"/>
      <c r="AT45" s="381"/>
      <c r="AU45" s="381"/>
      <c r="AV45" s="381"/>
      <c r="AW45" s="381"/>
      <c r="AX45" s="381"/>
      <c r="AY45" s="381"/>
      <c r="AZ45" s="381"/>
      <c r="BA45" s="381"/>
      <c r="BB45" s="381"/>
      <c r="BC45" s="381"/>
      <c r="BD45" s="381"/>
      <c r="BE45" s="381"/>
      <c r="BF45" s="381"/>
      <c r="BG45" s="381"/>
      <c r="BH45" s="381"/>
      <c r="BI45" s="71"/>
    </row>
    <row r="46" spans="1:61" ht="12.75" customHeight="1" x14ac:dyDescent="0.25">
      <c r="A46" s="429"/>
      <c r="B46" s="426"/>
      <c r="C46" s="426"/>
      <c r="D46" s="427"/>
      <c r="E46" s="418"/>
      <c r="F46" s="426"/>
      <c r="G46" s="426"/>
      <c r="H46" s="427"/>
      <c r="I46" s="418"/>
      <c r="J46" s="426"/>
      <c r="K46" s="426"/>
      <c r="L46" s="426"/>
      <c r="M46" s="428"/>
      <c r="N46" s="73"/>
      <c r="O46" s="74"/>
      <c r="P46" s="74"/>
      <c r="Q46" s="74"/>
      <c r="R46" s="74"/>
      <c r="S46" s="74"/>
      <c r="AH46" s="19"/>
      <c r="AO46" s="18"/>
      <c r="AP46" s="380"/>
      <c r="AQ46" s="381"/>
      <c r="AR46" s="381"/>
      <c r="AS46" s="381"/>
      <c r="AT46" s="381"/>
      <c r="AU46" s="381"/>
      <c r="AV46" s="381"/>
      <c r="AW46" s="381"/>
      <c r="AX46" s="381"/>
      <c r="AY46" s="381"/>
      <c r="AZ46" s="381"/>
      <c r="BA46" s="381"/>
      <c r="BB46" s="381"/>
      <c r="BC46" s="381"/>
      <c r="BD46" s="381"/>
      <c r="BE46" s="381"/>
      <c r="BF46" s="381"/>
      <c r="BG46" s="381"/>
      <c r="BH46" s="381"/>
      <c r="BI46" s="71"/>
    </row>
    <row r="47" spans="1:61" ht="12.75" customHeight="1" x14ac:dyDescent="0.25">
      <c r="A47" s="429"/>
      <c r="B47" s="426"/>
      <c r="C47" s="426"/>
      <c r="D47" s="427"/>
      <c r="E47" s="418"/>
      <c r="F47" s="426"/>
      <c r="G47" s="426"/>
      <c r="H47" s="427"/>
      <c r="I47" s="418"/>
      <c r="J47" s="426"/>
      <c r="K47" s="426"/>
      <c r="L47" s="426"/>
      <c r="M47" s="428"/>
      <c r="N47" s="73"/>
      <c r="O47" s="74"/>
      <c r="P47" s="74"/>
      <c r="Q47" s="74"/>
      <c r="R47" s="74"/>
      <c r="S47" s="74"/>
      <c r="AH47" s="19"/>
      <c r="AO47" s="18"/>
      <c r="AP47" s="380"/>
      <c r="AQ47" s="381"/>
      <c r="AR47" s="381"/>
      <c r="AS47" s="381"/>
      <c r="AT47" s="381"/>
      <c r="AU47" s="381"/>
      <c r="AV47" s="381"/>
      <c r="AW47" s="381"/>
      <c r="AX47" s="381"/>
      <c r="AY47" s="381"/>
      <c r="AZ47" s="381"/>
      <c r="BA47" s="381"/>
      <c r="BB47" s="381"/>
      <c r="BC47" s="381"/>
      <c r="BD47" s="381"/>
      <c r="BE47" s="381"/>
      <c r="BF47" s="381"/>
      <c r="BG47" s="381"/>
      <c r="BH47" s="381"/>
      <c r="BI47" s="71"/>
    </row>
    <row r="48" spans="1:61" ht="12.75" customHeight="1" x14ac:dyDescent="0.25">
      <c r="A48" s="429"/>
      <c r="B48" s="426"/>
      <c r="C48" s="426"/>
      <c r="D48" s="427"/>
      <c r="E48" s="418"/>
      <c r="F48" s="426"/>
      <c r="G48" s="426"/>
      <c r="H48" s="427"/>
      <c r="I48" s="418"/>
      <c r="J48" s="426"/>
      <c r="K48" s="426"/>
      <c r="L48" s="426"/>
      <c r="M48" s="428"/>
      <c r="N48" s="73"/>
      <c r="O48" s="74"/>
      <c r="P48" s="74"/>
      <c r="Q48" s="74"/>
      <c r="R48" s="74"/>
      <c r="S48" s="74"/>
      <c r="AH48" s="19"/>
      <c r="AO48" s="18"/>
      <c r="AP48" s="380"/>
      <c r="AQ48" s="381"/>
      <c r="AR48" s="381"/>
      <c r="AS48" s="381"/>
      <c r="AT48" s="381"/>
      <c r="AU48" s="381"/>
      <c r="AV48" s="381"/>
      <c r="AW48" s="381"/>
      <c r="AX48" s="381"/>
      <c r="AY48" s="381"/>
      <c r="AZ48" s="381"/>
      <c r="BA48" s="381"/>
      <c r="BB48" s="381"/>
      <c r="BC48" s="381"/>
      <c r="BD48" s="381"/>
      <c r="BE48" s="381"/>
      <c r="BF48" s="381"/>
      <c r="BG48" s="381"/>
      <c r="BH48" s="381"/>
      <c r="BI48" s="71"/>
    </row>
    <row r="49" spans="1:61" ht="12.75" customHeight="1" x14ac:dyDescent="0.25">
      <c r="A49" s="429"/>
      <c r="B49" s="426"/>
      <c r="C49" s="426"/>
      <c r="D49" s="427"/>
      <c r="E49" s="418"/>
      <c r="F49" s="426"/>
      <c r="G49" s="426"/>
      <c r="H49" s="427"/>
      <c r="I49" s="418"/>
      <c r="J49" s="426"/>
      <c r="K49" s="426"/>
      <c r="L49" s="426"/>
      <c r="M49" s="428"/>
      <c r="N49" s="73"/>
      <c r="O49" s="74"/>
      <c r="P49" s="74"/>
      <c r="Q49" s="74"/>
      <c r="R49" s="74"/>
      <c r="S49" s="74"/>
      <c r="AH49" s="19"/>
      <c r="AO49" s="18"/>
      <c r="AP49" s="380"/>
      <c r="AQ49" s="381"/>
      <c r="AR49" s="381"/>
      <c r="AS49" s="381"/>
      <c r="AT49" s="381"/>
      <c r="AU49" s="381"/>
      <c r="AV49" s="381"/>
      <c r="AW49" s="381"/>
      <c r="AX49" s="381"/>
      <c r="AY49" s="381"/>
      <c r="AZ49" s="381"/>
      <c r="BA49" s="381"/>
      <c r="BB49" s="381"/>
      <c r="BC49" s="381"/>
      <c r="BD49" s="381"/>
      <c r="BE49" s="381"/>
      <c r="BF49" s="381"/>
      <c r="BG49" s="381"/>
      <c r="BH49" s="381"/>
      <c r="BI49" s="71"/>
    </row>
    <row r="50" spans="1:61" ht="12.75" customHeight="1" thickBot="1" x14ac:dyDescent="0.3">
      <c r="A50" s="429"/>
      <c r="B50" s="426"/>
      <c r="C50" s="426"/>
      <c r="D50" s="427"/>
      <c r="E50" s="418"/>
      <c r="F50" s="426"/>
      <c r="G50" s="426"/>
      <c r="H50" s="427"/>
      <c r="I50" s="418"/>
      <c r="J50" s="426"/>
      <c r="K50" s="426"/>
      <c r="L50" s="426"/>
      <c r="M50" s="428"/>
      <c r="N50" s="73"/>
      <c r="O50" s="74"/>
      <c r="P50" s="74"/>
      <c r="Q50" s="74"/>
      <c r="R50" s="74"/>
      <c r="S50" s="74"/>
      <c r="AH50" s="19"/>
      <c r="AO50" s="18"/>
      <c r="AP50" s="380"/>
      <c r="AQ50" s="381"/>
      <c r="AR50" s="381"/>
      <c r="AS50" s="381"/>
      <c r="AT50" s="381"/>
      <c r="AU50" s="381"/>
      <c r="AV50" s="381"/>
      <c r="AW50" s="381"/>
      <c r="AX50" s="381"/>
      <c r="AY50" s="381"/>
      <c r="AZ50" s="381"/>
      <c r="BA50" s="381"/>
      <c r="BB50" s="381"/>
      <c r="BC50" s="381"/>
      <c r="BD50" s="381"/>
      <c r="BE50" s="381"/>
      <c r="BF50" s="381"/>
      <c r="BG50" s="381"/>
      <c r="BH50" s="381"/>
      <c r="BI50" s="71"/>
    </row>
    <row r="51" spans="1:61" ht="12.75" customHeight="1" x14ac:dyDescent="0.25">
      <c r="A51" s="446" t="s">
        <v>125</v>
      </c>
      <c r="B51" s="414"/>
      <c r="C51" s="414"/>
      <c r="D51" s="414"/>
      <c r="E51" s="414"/>
      <c r="F51" s="414"/>
      <c r="G51" s="414"/>
      <c r="H51" s="414"/>
      <c r="I51" s="414"/>
      <c r="J51" s="414"/>
      <c r="K51" s="414"/>
      <c r="L51" s="414"/>
      <c r="M51" s="415"/>
      <c r="N51" s="70"/>
      <c r="O51" s="20"/>
      <c r="P51" s="20"/>
      <c r="Q51" s="20"/>
      <c r="R51" s="20"/>
      <c r="S51" s="20"/>
      <c r="AH51" s="19"/>
      <c r="AO51" s="18"/>
      <c r="AP51" s="380"/>
      <c r="AQ51" s="381"/>
      <c r="AR51" s="381"/>
      <c r="AS51" s="381"/>
      <c r="AT51" s="381"/>
      <c r="AU51" s="381"/>
      <c r="AV51" s="381"/>
      <c r="AW51" s="381"/>
      <c r="AX51" s="381"/>
      <c r="AY51" s="381"/>
      <c r="AZ51" s="381"/>
      <c r="BA51" s="381"/>
      <c r="BB51" s="381"/>
      <c r="BC51" s="381"/>
      <c r="BD51" s="381"/>
      <c r="BE51" s="381"/>
      <c r="BF51" s="381"/>
      <c r="BG51" s="381"/>
      <c r="BH51" s="381"/>
      <c r="BI51" s="71"/>
    </row>
    <row r="52" spans="1:61" ht="12.75" customHeight="1" x14ac:dyDescent="0.25">
      <c r="A52" s="384" t="s">
        <v>123</v>
      </c>
      <c r="B52" s="447"/>
      <c r="C52" s="447"/>
      <c r="D52" s="448"/>
      <c r="E52" s="452" t="s">
        <v>124</v>
      </c>
      <c r="F52" s="453"/>
      <c r="G52" s="453"/>
      <c r="H52" s="454"/>
      <c r="I52" s="391" t="s">
        <v>58</v>
      </c>
      <c r="J52" s="447"/>
      <c r="K52" s="447"/>
      <c r="L52" s="447"/>
      <c r="M52" s="458"/>
      <c r="N52" s="70"/>
      <c r="O52" s="20"/>
      <c r="P52" s="20"/>
      <c r="Q52" s="20"/>
      <c r="R52" s="20"/>
      <c r="S52" s="20"/>
      <c r="AH52" s="19"/>
      <c r="AO52" s="18"/>
      <c r="AP52" s="380"/>
      <c r="AQ52" s="381"/>
      <c r="AR52" s="381"/>
      <c r="AS52" s="381"/>
      <c r="AT52" s="381"/>
      <c r="AU52" s="381"/>
      <c r="AV52" s="381"/>
      <c r="AW52" s="381"/>
      <c r="AX52" s="381"/>
      <c r="AY52" s="381"/>
      <c r="AZ52" s="381"/>
      <c r="BA52" s="381"/>
      <c r="BB52" s="381"/>
      <c r="BC52" s="381"/>
      <c r="BD52" s="381"/>
      <c r="BE52" s="381"/>
      <c r="BF52" s="381"/>
      <c r="BG52" s="381"/>
      <c r="BH52" s="381"/>
      <c r="BI52" s="71"/>
    </row>
    <row r="53" spans="1:61" ht="12.75" customHeight="1" thickBot="1" x14ac:dyDescent="0.3">
      <c r="A53" s="449"/>
      <c r="B53" s="450"/>
      <c r="C53" s="450"/>
      <c r="D53" s="451"/>
      <c r="E53" s="455"/>
      <c r="F53" s="456"/>
      <c r="G53" s="456"/>
      <c r="H53" s="457"/>
      <c r="I53" s="459"/>
      <c r="J53" s="450"/>
      <c r="K53" s="450"/>
      <c r="L53" s="450"/>
      <c r="M53" s="460"/>
      <c r="N53" s="70"/>
      <c r="O53" s="20"/>
      <c r="P53" s="20"/>
      <c r="Q53" s="20"/>
      <c r="R53" s="20"/>
      <c r="S53" s="20"/>
      <c r="AH53" s="19"/>
      <c r="AO53" s="18"/>
      <c r="AP53" s="380"/>
      <c r="AQ53" s="381"/>
      <c r="AR53" s="381"/>
      <c r="AS53" s="381"/>
      <c r="AT53" s="381"/>
      <c r="AU53" s="381"/>
      <c r="AV53" s="381"/>
      <c r="AW53" s="381"/>
      <c r="AX53" s="381"/>
      <c r="AY53" s="381"/>
      <c r="AZ53" s="381"/>
      <c r="BA53" s="381"/>
      <c r="BB53" s="381"/>
      <c r="BC53" s="381"/>
      <c r="BD53" s="381"/>
      <c r="BE53" s="381"/>
      <c r="BF53" s="381"/>
      <c r="BG53" s="381"/>
      <c r="BH53" s="381"/>
      <c r="BI53" s="71"/>
    </row>
    <row r="54" spans="1:61" ht="12.75" customHeight="1" x14ac:dyDescent="0.25">
      <c r="A54" s="461"/>
      <c r="B54" s="461"/>
      <c r="C54" s="461"/>
      <c r="D54" s="461"/>
      <c r="E54" s="461"/>
      <c r="F54" s="461"/>
      <c r="G54" s="461"/>
      <c r="H54" s="461"/>
      <c r="I54" s="358"/>
      <c r="J54" s="462"/>
      <c r="K54" s="462"/>
      <c r="L54" s="462"/>
      <c r="M54" s="463"/>
      <c r="N54" s="73"/>
      <c r="O54" s="74"/>
      <c r="P54" s="74"/>
      <c r="Q54" s="74"/>
      <c r="R54" s="74"/>
      <c r="S54" s="74"/>
      <c r="AH54" s="19"/>
      <c r="AO54" s="18"/>
      <c r="AP54" s="380"/>
      <c r="AQ54" s="381"/>
      <c r="AR54" s="381"/>
      <c r="AS54" s="381"/>
      <c r="AT54" s="381"/>
      <c r="AU54" s="381"/>
      <c r="AV54" s="381"/>
      <c r="AW54" s="381"/>
      <c r="AX54" s="381"/>
      <c r="AY54" s="381"/>
      <c r="AZ54" s="381"/>
      <c r="BA54" s="381"/>
      <c r="BB54" s="381"/>
      <c r="BC54" s="381"/>
      <c r="BD54" s="381"/>
      <c r="BE54" s="381"/>
      <c r="BF54" s="381"/>
      <c r="BG54" s="381"/>
      <c r="BH54" s="381"/>
      <c r="BI54" s="71"/>
    </row>
    <row r="55" spans="1:61" ht="12.75" customHeight="1" thickBot="1" x14ac:dyDescent="0.3">
      <c r="A55" s="430"/>
      <c r="B55" s="430"/>
      <c r="C55" s="430"/>
      <c r="D55" s="430"/>
      <c r="E55" s="430"/>
      <c r="F55" s="430"/>
      <c r="G55" s="430"/>
      <c r="H55" s="430"/>
      <c r="I55" s="431"/>
      <c r="J55" s="432"/>
      <c r="K55" s="432"/>
      <c r="L55" s="432"/>
      <c r="M55" s="433"/>
      <c r="N55" s="73"/>
      <c r="O55" s="74"/>
      <c r="P55" s="74"/>
      <c r="Q55" s="74"/>
      <c r="R55" s="74"/>
      <c r="S55" s="74"/>
      <c r="AH55" s="19"/>
      <c r="AO55" s="18"/>
      <c r="AP55" s="382"/>
      <c r="AQ55" s="383"/>
      <c r="AR55" s="383"/>
      <c r="AS55" s="383"/>
      <c r="AT55" s="383"/>
      <c r="AU55" s="383"/>
      <c r="AV55" s="383"/>
      <c r="AW55" s="383"/>
      <c r="AX55" s="383"/>
      <c r="AY55" s="383"/>
      <c r="AZ55" s="383"/>
      <c r="BA55" s="383"/>
      <c r="BB55" s="383"/>
      <c r="BC55" s="383"/>
      <c r="BD55" s="383"/>
      <c r="BE55" s="383"/>
      <c r="BF55" s="383"/>
      <c r="BG55" s="383"/>
      <c r="BH55" s="383"/>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U54"/>
  <sheetViews>
    <sheetView showGridLines="0" zoomScale="125" workbookViewId="0">
      <selection activeCell="J22" sqref="J22"/>
    </sheetView>
  </sheetViews>
  <sheetFormatPr defaultRowHeight="12.75" x14ac:dyDescent="0.2"/>
  <cols>
    <col min="1" max="1" width="7" style="82" customWidth="1"/>
    <col min="2" max="2" width="6.7109375" style="82" customWidth="1"/>
    <col min="3" max="10" width="9.7109375" style="82" customWidth="1"/>
    <col min="11" max="11" width="3.140625" style="82" customWidth="1"/>
    <col min="12" max="15" width="8" style="82" customWidth="1"/>
    <col min="16" max="16384" width="9.140625" style="82"/>
  </cols>
  <sheetData>
    <row r="1" spans="1:21" ht="32.25" customHeight="1" thickBot="1" x14ac:dyDescent="0.25">
      <c r="A1" s="540" t="s">
        <v>221</v>
      </c>
      <c r="B1" s="541"/>
      <c r="C1" s="541"/>
      <c r="D1" s="541"/>
      <c r="E1" s="541"/>
      <c r="F1" s="541"/>
      <c r="G1" s="541"/>
      <c r="H1" s="541"/>
      <c r="I1" s="541"/>
      <c r="J1" s="541"/>
    </row>
    <row r="2" spans="1:21" ht="18" customHeight="1" x14ac:dyDescent="0.25">
      <c r="A2" s="469" t="s">
        <v>128</v>
      </c>
      <c r="B2" s="470"/>
      <c r="C2" s="470"/>
      <c r="D2" s="470"/>
      <c r="E2" s="470"/>
      <c r="F2" s="470"/>
      <c r="G2" s="470"/>
      <c r="H2" s="470"/>
      <c r="I2" s="470"/>
      <c r="J2" s="471"/>
      <c r="L2" s="472" t="s">
        <v>129</v>
      </c>
      <c r="M2" s="473"/>
      <c r="N2" s="473"/>
      <c r="O2" s="474"/>
    </row>
    <row r="3" spans="1:21" ht="17.100000000000001" customHeight="1" x14ac:dyDescent="0.25">
      <c r="A3" s="83" t="s">
        <v>130</v>
      </c>
      <c r="B3" s="481"/>
      <c r="C3" s="481"/>
      <c r="D3" s="481"/>
      <c r="E3" s="481"/>
      <c r="F3" s="84" t="s">
        <v>35</v>
      </c>
      <c r="G3" s="481"/>
      <c r="H3" s="481"/>
      <c r="I3" s="481"/>
      <c r="J3" s="482"/>
      <c r="L3" s="475"/>
      <c r="M3" s="476"/>
      <c r="N3" s="476"/>
      <c r="O3" s="477"/>
    </row>
    <row r="4" spans="1:21" ht="17.100000000000001" customHeight="1" x14ac:dyDescent="0.25">
      <c r="A4" s="85" t="s">
        <v>131</v>
      </c>
      <c r="B4" s="481"/>
      <c r="C4" s="481"/>
      <c r="D4" s="481"/>
      <c r="E4" s="86"/>
      <c r="F4" s="84" t="s">
        <v>132</v>
      </c>
      <c r="G4" s="132"/>
      <c r="H4" s="87"/>
      <c r="I4" s="84" t="s">
        <v>133</v>
      </c>
      <c r="J4" s="133"/>
      <c r="L4" s="475"/>
      <c r="M4" s="476"/>
      <c r="N4" s="476"/>
      <c r="O4" s="477"/>
    </row>
    <row r="5" spans="1:21" ht="17.100000000000001" customHeight="1" thickBot="1" x14ac:dyDescent="0.3">
      <c r="A5" s="88" t="s">
        <v>134</v>
      </c>
      <c r="B5" s="89"/>
      <c r="C5" s="483"/>
      <c r="D5" s="483"/>
      <c r="E5" s="483"/>
      <c r="F5" s="483"/>
      <c r="G5" s="483"/>
      <c r="H5" s="483"/>
      <c r="I5" s="90" t="s">
        <v>43</v>
      </c>
      <c r="J5" s="91"/>
      <c r="L5" s="478"/>
      <c r="M5" s="479"/>
      <c r="N5" s="479"/>
      <c r="O5" s="480"/>
    </row>
    <row r="6" spans="1:21" ht="15" customHeight="1" thickTop="1" x14ac:dyDescent="0.2">
      <c r="A6" s="484" t="s">
        <v>135</v>
      </c>
      <c r="B6" s="485"/>
      <c r="C6" s="485"/>
      <c r="D6" s="485"/>
      <c r="E6" s="485"/>
      <c r="F6" s="485"/>
      <c r="G6" s="485"/>
      <c r="H6" s="485"/>
      <c r="I6" s="485"/>
      <c r="J6" s="486"/>
    </row>
    <row r="7" spans="1:21" ht="15.95" customHeight="1" x14ac:dyDescent="0.25">
      <c r="A7" s="487" t="s">
        <v>136</v>
      </c>
      <c r="B7" s="488"/>
      <c r="C7" s="488"/>
      <c r="D7" s="488"/>
      <c r="E7" s="488"/>
      <c r="F7" s="488"/>
      <c r="G7" s="489"/>
      <c r="H7" s="92" t="s">
        <v>137</v>
      </c>
      <c r="I7" s="490" t="s">
        <v>138</v>
      </c>
      <c r="J7" s="491"/>
      <c r="L7" s="93"/>
      <c r="M7" s="94"/>
      <c r="N7" s="94"/>
      <c r="O7" s="94"/>
      <c r="P7" s="94"/>
      <c r="Q7" s="94"/>
      <c r="R7" s="94"/>
      <c r="S7" s="94"/>
      <c r="T7" s="94"/>
      <c r="U7" s="94"/>
    </row>
    <row r="8" spans="1:21" ht="15.95" customHeight="1" x14ac:dyDescent="0.25">
      <c r="A8" s="464" t="s">
        <v>139</v>
      </c>
      <c r="B8" s="465"/>
      <c r="C8" s="465"/>
      <c r="D8" s="465"/>
      <c r="E8" s="465"/>
      <c r="F8" s="465"/>
      <c r="G8" s="466"/>
      <c r="H8" s="95" t="s">
        <v>140</v>
      </c>
      <c r="I8" s="467" t="s">
        <v>141</v>
      </c>
      <c r="J8" s="468"/>
      <c r="L8" s="93"/>
      <c r="M8" s="94"/>
      <c r="N8" s="94"/>
      <c r="O8" s="94"/>
      <c r="P8" s="94"/>
      <c r="Q8" s="94"/>
      <c r="R8" s="94"/>
      <c r="S8" s="94"/>
      <c r="T8" s="94"/>
      <c r="U8" s="94"/>
    </row>
    <row r="9" spans="1:21" ht="15.95" customHeight="1" x14ac:dyDescent="0.3">
      <c r="A9" s="464" t="s">
        <v>142</v>
      </c>
      <c r="B9" s="465"/>
      <c r="C9" s="465"/>
      <c r="D9" s="465"/>
      <c r="E9" s="465"/>
      <c r="F9" s="465"/>
      <c r="G9" s="466"/>
      <c r="H9" s="95" t="s">
        <v>140</v>
      </c>
      <c r="I9" s="467" t="s">
        <v>141</v>
      </c>
      <c r="J9" s="468"/>
      <c r="L9" s="93"/>
      <c r="M9" s="94"/>
      <c r="N9" s="94"/>
      <c r="O9" s="94"/>
      <c r="P9" s="94"/>
      <c r="Q9" s="94"/>
      <c r="R9" s="94"/>
      <c r="S9" s="94"/>
      <c r="T9" s="94"/>
      <c r="U9" s="94"/>
    </row>
    <row r="10" spans="1:21" ht="15.95" customHeight="1" x14ac:dyDescent="0.3">
      <c r="A10" s="464" t="s">
        <v>143</v>
      </c>
      <c r="B10" s="465"/>
      <c r="C10" s="465"/>
      <c r="D10" s="465"/>
      <c r="E10" s="465"/>
      <c r="F10" s="465"/>
      <c r="G10" s="466"/>
      <c r="H10" s="95" t="s">
        <v>140</v>
      </c>
      <c r="I10" s="467" t="s">
        <v>141</v>
      </c>
      <c r="J10" s="468"/>
      <c r="L10" s="93"/>
      <c r="M10" s="94"/>
      <c r="N10" s="94"/>
      <c r="O10" s="94"/>
      <c r="P10" s="94"/>
      <c r="Q10" s="94"/>
      <c r="R10" s="94"/>
      <c r="S10" s="94"/>
      <c r="T10" s="94"/>
      <c r="U10" s="94"/>
    </row>
    <row r="11" spans="1:21" ht="15.95" customHeight="1" x14ac:dyDescent="0.3">
      <c r="A11" s="464" t="s">
        <v>144</v>
      </c>
      <c r="B11" s="465"/>
      <c r="C11" s="465"/>
      <c r="D11" s="465"/>
      <c r="E11" s="465"/>
      <c r="F11" s="465"/>
      <c r="G11" s="466"/>
      <c r="H11" s="95" t="s">
        <v>145</v>
      </c>
      <c r="I11" s="467" t="s">
        <v>146</v>
      </c>
      <c r="J11" s="468"/>
      <c r="L11" s="93"/>
      <c r="M11" s="94"/>
      <c r="N11" s="94"/>
      <c r="O11" s="94"/>
      <c r="P11" s="94"/>
      <c r="Q11" s="94"/>
      <c r="R11" s="94"/>
      <c r="S11" s="94"/>
      <c r="T11" s="94"/>
      <c r="U11" s="94"/>
    </row>
    <row r="12" spans="1:21" ht="15.95" customHeight="1" x14ac:dyDescent="0.25">
      <c r="A12" s="464" t="s">
        <v>147</v>
      </c>
      <c r="B12" s="465"/>
      <c r="C12" s="465"/>
      <c r="D12" s="465"/>
      <c r="E12" s="465"/>
      <c r="F12" s="465"/>
      <c r="G12" s="466"/>
      <c r="H12" s="95" t="s">
        <v>145</v>
      </c>
      <c r="I12" s="467" t="s">
        <v>146</v>
      </c>
      <c r="J12" s="468"/>
      <c r="L12" s="93"/>
      <c r="M12" s="94"/>
      <c r="N12" s="94"/>
      <c r="O12" s="94"/>
      <c r="P12" s="94"/>
      <c r="Q12" s="94"/>
      <c r="R12" s="94"/>
      <c r="S12" s="94"/>
      <c r="T12" s="94"/>
      <c r="U12" s="94"/>
    </row>
    <row r="13" spans="1:21" ht="15.95" customHeight="1" thickBot="1" x14ac:dyDescent="0.3">
      <c r="A13" s="492" t="s">
        <v>148</v>
      </c>
      <c r="B13" s="493"/>
      <c r="C13" s="493"/>
      <c r="D13" s="493"/>
      <c r="E13" s="493"/>
      <c r="F13" s="493"/>
      <c r="G13" s="494"/>
      <c r="H13" s="96" t="s">
        <v>149</v>
      </c>
      <c r="I13" s="495" t="s">
        <v>150</v>
      </c>
      <c r="J13" s="496"/>
      <c r="L13" s="93"/>
      <c r="M13" s="94"/>
      <c r="N13" s="94"/>
      <c r="O13" s="94"/>
      <c r="P13" s="94"/>
      <c r="Q13" s="94"/>
      <c r="R13" s="94"/>
      <c r="S13" s="94"/>
      <c r="T13" s="94"/>
      <c r="U13" s="94"/>
    </row>
    <row r="14" spans="1:21" ht="12.75" customHeight="1" thickTop="1" x14ac:dyDescent="0.2">
      <c r="A14" s="497" t="s">
        <v>151</v>
      </c>
      <c r="B14" s="500">
        <v>-1</v>
      </c>
      <c r="C14" s="503" t="s">
        <v>152</v>
      </c>
      <c r="D14" s="504"/>
      <c r="E14" s="504"/>
      <c r="F14" s="504"/>
      <c r="G14" s="504"/>
      <c r="H14" s="505" t="s">
        <v>153</v>
      </c>
      <c r="I14" s="505"/>
      <c r="J14" s="506"/>
    </row>
    <row r="15" spans="1:21" ht="12.75" customHeight="1" x14ac:dyDescent="0.2">
      <c r="A15" s="498"/>
      <c r="B15" s="501"/>
      <c r="C15" s="507" t="s">
        <v>154</v>
      </c>
      <c r="D15" s="508"/>
      <c r="E15" s="508"/>
      <c r="F15" s="508"/>
      <c r="G15" s="508"/>
      <c r="H15" s="508"/>
      <c r="I15" s="509" t="s">
        <v>155</v>
      </c>
      <c r="J15" s="510"/>
    </row>
    <row r="16" spans="1:21" ht="13.5" customHeight="1" thickBot="1" x14ac:dyDescent="0.25">
      <c r="A16" s="499"/>
      <c r="B16" s="502"/>
      <c r="C16" s="511" t="s">
        <v>156</v>
      </c>
      <c r="D16" s="512"/>
      <c r="E16" s="512"/>
      <c r="F16" s="512"/>
      <c r="G16" s="512"/>
      <c r="H16" s="512"/>
      <c r="I16" s="513" t="s">
        <v>157</v>
      </c>
      <c r="J16" s="514"/>
    </row>
    <row r="17" spans="1:10" ht="13.5" customHeight="1" thickTop="1" x14ac:dyDescent="0.2">
      <c r="A17" s="522" t="s">
        <v>158</v>
      </c>
      <c r="B17" s="500">
        <v>-2</v>
      </c>
      <c r="C17" s="515" t="s">
        <v>159</v>
      </c>
      <c r="D17" s="515" t="s">
        <v>160</v>
      </c>
      <c r="E17" s="519" t="s">
        <v>161</v>
      </c>
      <c r="F17" s="515" t="s">
        <v>162</v>
      </c>
      <c r="G17" s="97"/>
      <c r="H17" s="97"/>
      <c r="I17" s="97"/>
      <c r="J17" s="98"/>
    </row>
    <row r="18" spans="1:10" ht="12.75" customHeight="1" x14ac:dyDescent="0.2">
      <c r="A18" s="523"/>
      <c r="B18" s="501"/>
      <c r="C18" s="516"/>
      <c r="D18" s="516"/>
      <c r="E18" s="520"/>
      <c r="F18" s="516"/>
      <c r="G18" s="97"/>
      <c r="H18" s="97"/>
      <c r="I18" s="97"/>
      <c r="J18" s="98"/>
    </row>
    <row r="19" spans="1:10" ht="13.5" customHeight="1" thickBot="1" x14ac:dyDescent="0.25">
      <c r="A19" s="523"/>
      <c r="B19" s="501"/>
      <c r="C19" s="518"/>
      <c r="D19" s="518"/>
      <c r="E19" s="521"/>
      <c r="F19" s="517"/>
      <c r="G19" s="97"/>
      <c r="H19" s="97"/>
      <c r="I19" s="97"/>
      <c r="J19" s="98"/>
    </row>
    <row r="20" spans="1:10" ht="17.100000000000001" customHeight="1" thickTop="1" thickBot="1" x14ac:dyDescent="0.25">
      <c r="A20" s="523"/>
      <c r="B20" s="502"/>
      <c r="C20" s="134"/>
      <c r="D20" s="134"/>
      <c r="E20" s="137" t="str">
        <f>IF(D20=0,"",C20/D20)</f>
        <v/>
      </c>
      <c r="F20" s="138" t="str">
        <f>IF(D20=0,"",IF($E$20&lt;=1.5,"Extreme",IF($E$20&lt;=1.8,"Very High",IF($E$20&lt;=2,"High",IF($E$20&lt;=2.2,"Moderate",IF($E$20&lt;=3,"Low",IF($E$20&gt;3,"Very Low")))))))</f>
        <v/>
      </c>
      <c r="G20" s="97"/>
      <c r="H20" s="97"/>
      <c r="I20" s="97"/>
      <c r="J20" s="98"/>
    </row>
    <row r="21" spans="1:10" ht="14.25" customHeight="1" thickTop="1" thickBot="1" x14ac:dyDescent="0.25">
      <c r="A21" s="523"/>
      <c r="B21" s="500">
        <v>-3</v>
      </c>
      <c r="C21" s="515" t="s">
        <v>163</v>
      </c>
      <c r="D21" s="515" t="s">
        <v>164</v>
      </c>
      <c r="E21" s="519" t="s">
        <v>165</v>
      </c>
      <c r="F21" s="515" t="s">
        <v>162</v>
      </c>
      <c r="G21" s="97"/>
      <c r="H21" s="99" t="s">
        <v>166</v>
      </c>
      <c r="I21" s="136"/>
      <c r="J21" s="98"/>
    </row>
    <row r="22" spans="1:10" ht="12.75" customHeight="1" x14ac:dyDescent="0.2">
      <c r="A22" s="523"/>
      <c r="B22" s="501"/>
      <c r="C22" s="516"/>
      <c r="D22" s="516"/>
      <c r="E22" s="520"/>
      <c r="F22" s="516"/>
      <c r="G22" s="97"/>
      <c r="H22" s="525" t="s">
        <v>167</v>
      </c>
      <c r="I22" s="526"/>
      <c r="J22" s="98"/>
    </row>
    <row r="23" spans="1:10" ht="13.5" customHeight="1" thickBot="1" x14ac:dyDescent="0.25">
      <c r="A23" s="523"/>
      <c r="B23" s="501"/>
      <c r="C23" s="518"/>
      <c r="D23" s="518"/>
      <c r="E23" s="521"/>
      <c r="F23" s="517"/>
      <c r="G23" s="97"/>
      <c r="H23" s="527" t="s">
        <v>168</v>
      </c>
      <c r="I23" s="528"/>
      <c r="J23" s="98"/>
    </row>
    <row r="24" spans="1:10" ht="17.100000000000001" customHeight="1" thickTop="1" thickBot="1" x14ac:dyDescent="0.3">
      <c r="A24" s="523"/>
      <c r="B24" s="502"/>
      <c r="C24" s="135"/>
      <c r="D24" s="135"/>
      <c r="E24" s="139" t="str">
        <f>IF(D24=0,"",C24/D24)</f>
        <v/>
      </c>
      <c r="F24" s="140" t="str">
        <f>IF(D24=0,"",IF($E$24&lt;=1.5,"Extreme",IF($E$24&lt;=1.8,"Very High",IF($E$24&lt;=2,"High",IF($E$24&lt;=2.2,"Moderate",IF($E$24&lt;=3,"Low",IF($E$24&gt;3,"Very Low")))))))</f>
        <v/>
      </c>
      <c r="G24" s="97"/>
      <c r="H24" s="529"/>
      <c r="I24" s="530"/>
      <c r="J24" s="98"/>
    </row>
    <row r="25" spans="1:10" ht="13.5" customHeight="1" thickTop="1" x14ac:dyDescent="0.2">
      <c r="A25" s="523"/>
      <c r="B25" s="500">
        <v>-4</v>
      </c>
      <c r="C25" s="515" t="s">
        <v>163</v>
      </c>
      <c r="D25" s="515" t="s">
        <v>169</v>
      </c>
      <c r="E25" s="519" t="s">
        <v>170</v>
      </c>
      <c r="F25" s="515" t="s">
        <v>162</v>
      </c>
      <c r="G25" s="97"/>
      <c r="H25" s="100"/>
      <c r="I25" s="100"/>
      <c r="J25" s="98"/>
    </row>
    <row r="26" spans="1:10" ht="12.75" customHeight="1" x14ac:dyDescent="0.2">
      <c r="A26" s="523"/>
      <c r="B26" s="501"/>
      <c r="C26" s="516"/>
      <c r="D26" s="516"/>
      <c r="E26" s="520"/>
      <c r="F26" s="516"/>
      <c r="G26" s="97"/>
      <c r="H26" s="97"/>
      <c r="I26" s="97"/>
      <c r="J26" s="98"/>
    </row>
    <row r="27" spans="1:10" ht="13.5" customHeight="1" thickBot="1" x14ac:dyDescent="0.25">
      <c r="A27" s="523"/>
      <c r="B27" s="501"/>
      <c r="C27" s="518"/>
      <c r="D27" s="518"/>
      <c r="E27" s="521"/>
      <c r="F27" s="517"/>
      <c r="G27" s="97"/>
      <c r="H27" s="97"/>
      <c r="I27" s="97"/>
      <c r="J27" s="98"/>
    </row>
    <row r="28" spans="1:10" ht="17.100000000000001" customHeight="1" thickTop="1" thickBot="1" x14ac:dyDescent="0.25">
      <c r="A28" s="524"/>
      <c r="B28" s="502"/>
      <c r="C28" s="134"/>
      <c r="D28" s="134"/>
      <c r="E28" s="139" t="str">
        <f>IF(D28=0,"",C28/D28)</f>
        <v/>
      </c>
      <c r="F28" s="140" t="str">
        <f>IF(D28=0,"",IF(E28&gt;1.2,"Extreme",IF(E28&gt;=1.01,"Very High",IF(E28&gt;=0.81,"High",IF(E28&gt;=0.61,"Moderate",IF(E28&gt;=0.41,"Low",IF(E28&lt;0.4,"Very Low")))))))</f>
        <v/>
      </c>
      <c r="G28" s="97"/>
      <c r="H28" s="97"/>
      <c r="I28" s="97"/>
      <c r="J28" s="98"/>
    </row>
    <row r="29" spans="1:10" ht="13.5" customHeight="1" thickTop="1" x14ac:dyDescent="0.2">
      <c r="A29" s="522" t="s">
        <v>171</v>
      </c>
      <c r="B29" s="500">
        <v>-5</v>
      </c>
      <c r="C29" s="515" t="s">
        <v>172</v>
      </c>
      <c r="D29" s="515" t="s">
        <v>173</v>
      </c>
      <c r="E29" s="519" t="s">
        <v>174</v>
      </c>
      <c r="F29" s="515" t="s">
        <v>162</v>
      </c>
      <c r="G29" s="97"/>
      <c r="H29" s="97"/>
      <c r="I29" s="97"/>
      <c r="J29" s="98"/>
    </row>
    <row r="30" spans="1:10" ht="12.75" customHeight="1" x14ac:dyDescent="0.2">
      <c r="A30" s="523"/>
      <c r="B30" s="501"/>
      <c r="C30" s="516"/>
      <c r="D30" s="516"/>
      <c r="E30" s="520"/>
      <c r="F30" s="516"/>
      <c r="G30" s="97"/>
      <c r="H30" s="97"/>
      <c r="I30" s="97"/>
      <c r="J30" s="98"/>
    </row>
    <row r="31" spans="1:10" ht="13.5" customHeight="1" thickBot="1" x14ac:dyDescent="0.25">
      <c r="A31" s="523"/>
      <c r="B31" s="501"/>
      <c r="C31" s="518"/>
      <c r="D31" s="518"/>
      <c r="E31" s="521"/>
      <c r="F31" s="517"/>
      <c r="G31" s="97"/>
      <c r="H31" s="97"/>
      <c r="I31" s="97"/>
      <c r="J31" s="98"/>
    </row>
    <row r="32" spans="1:10" ht="17.100000000000001" customHeight="1" thickTop="1" thickBot="1" x14ac:dyDescent="0.25">
      <c r="A32" s="523"/>
      <c r="B32" s="502"/>
      <c r="C32" s="134"/>
      <c r="D32" s="134"/>
      <c r="E32" s="137" t="str">
        <f>IF(D32=0,"",C32/D32)</f>
        <v/>
      </c>
      <c r="F32" s="140" t="str">
        <f>IF(D32=0,"",IF(E32&gt;3,"Extreme",IF(E32&gt;=2.51,"Very High",IF(E32&gt;=1.81,"High",IF(E32&gt;=1.51,"Moderate",IF(E32&gt;=1,"Low",IF(E32&lt;1,"Very Low")))))))</f>
        <v/>
      </c>
      <c r="G32" s="97"/>
      <c r="H32" s="97"/>
      <c r="I32" s="97"/>
      <c r="J32" s="98"/>
    </row>
    <row r="33" spans="1:10" ht="3.95" customHeight="1" thickTop="1" x14ac:dyDescent="0.2">
      <c r="A33" s="523"/>
      <c r="B33" s="500">
        <v>-6</v>
      </c>
      <c r="C33" s="515" t="s">
        <v>172</v>
      </c>
      <c r="D33" s="515" t="s">
        <v>175</v>
      </c>
      <c r="E33" s="515" t="s">
        <v>176</v>
      </c>
      <c r="F33" s="515" t="s">
        <v>173</v>
      </c>
      <c r="G33" s="531" t="s">
        <v>164</v>
      </c>
      <c r="H33" s="531" t="s">
        <v>177</v>
      </c>
      <c r="I33" s="531" t="s">
        <v>178</v>
      </c>
      <c r="J33" s="531" t="s">
        <v>179</v>
      </c>
    </row>
    <row r="34" spans="1:10" ht="15.95" customHeight="1" x14ac:dyDescent="0.2">
      <c r="A34" s="523"/>
      <c r="B34" s="501"/>
      <c r="C34" s="516"/>
      <c r="D34" s="516"/>
      <c r="E34" s="516"/>
      <c r="F34" s="516"/>
      <c r="G34" s="516"/>
      <c r="H34" s="516"/>
      <c r="I34" s="516"/>
      <c r="J34" s="516"/>
    </row>
    <row r="35" spans="1:10" ht="15.95" customHeight="1" x14ac:dyDescent="0.2">
      <c r="A35" s="523"/>
      <c r="B35" s="501"/>
      <c r="C35" s="516"/>
      <c r="D35" s="516"/>
      <c r="E35" s="516"/>
      <c r="F35" s="516"/>
      <c r="G35" s="516"/>
      <c r="H35" s="516"/>
      <c r="I35" s="516"/>
      <c r="J35" s="516"/>
    </row>
    <row r="36" spans="1:10" ht="15.95" customHeight="1" thickBot="1" x14ac:dyDescent="0.25">
      <c r="A36" s="523"/>
      <c r="B36" s="501"/>
      <c r="C36" s="518"/>
      <c r="D36" s="518"/>
      <c r="E36" s="518"/>
      <c r="F36" s="518"/>
      <c r="G36" s="518"/>
      <c r="H36" s="518"/>
      <c r="I36" s="518"/>
      <c r="J36" s="517"/>
    </row>
    <row r="37" spans="1:10" ht="17.100000000000001" customHeight="1" thickTop="1" thickBot="1" x14ac:dyDescent="0.25">
      <c r="A37" s="524"/>
      <c r="B37" s="502"/>
      <c r="C37" s="134"/>
      <c r="D37" s="134"/>
      <c r="E37" s="134"/>
      <c r="F37" s="134"/>
      <c r="G37" s="134"/>
      <c r="H37" s="134"/>
      <c r="I37" s="137" t="str">
        <f>IF(H37=0,"",E37/H37)</f>
        <v/>
      </c>
      <c r="J37" s="140" t="str">
        <f>IF(H37=0,"",IF(I37&gt;1.6,"Extreme",IF(I37&gt;=1.2,"Very High",IF(I37&gt;=1.15,"High",IF(I37&gt;=1.06,"Moderate",IF(I37&gt;=0.8,"Low",IF(I37&lt;0.8,"Very Low")))))))</f>
        <v/>
      </c>
    </row>
    <row r="38" spans="1:10" ht="13.5" customHeight="1" thickTop="1" x14ac:dyDescent="0.2">
      <c r="A38" s="522" t="s">
        <v>180</v>
      </c>
      <c r="B38" s="500">
        <v>-7</v>
      </c>
      <c r="C38" s="532" t="s">
        <v>181</v>
      </c>
      <c r="D38" s="533"/>
      <c r="E38" s="515" t="s">
        <v>162</v>
      </c>
      <c r="F38" s="101"/>
      <c r="G38" s="97"/>
      <c r="H38" s="97"/>
      <c r="I38" s="97"/>
      <c r="J38" s="98"/>
    </row>
    <row r="39" spans="1:10" ht="12.75" customHeight="1" x14ac:dyDescent="0.2">
      <c r="A39" s="523"/>
      <c r="B39" s="501"/>
      <c r="C39" s="534"/>
      <c r="D39" s="535"/>
      <c r="E39" s="516"/>
      <c r="F39" s="101"/>
      <c r="G39" s="97"/>
      <c r="H39" s="97"/>
      <c r="I39" s="97"/>
      <c r="J39" s="98"/>
    </row>
    <row r="40" spans="1:10" ht="13.5" customHeight="1" thickBot="1" x14ac:dyDescent="0.25">
      <c r="A40" s="523"/>
      <c r="B40" s="501"/>
      <c r="C40" s="536"/>
      <c r="D40" s="537"/>
      <c r="E40" s="517"/>
      <c r="F40" s="101"/>
      <c r="G40" s="97"/>
      <c r="H40" s="97"/>
      <c r="I40" s="97"/>
      <c r="J40" s="98"/>
    </row>
    <row r="41" spans="1:10" ht="17.100000000000001" customHeight="1" thickTop="1" thickBot="1" x14ac:dyDescent="0.25">
      <c r="A41" s="524"/>
      <c r="B41" s="502"/>
      <c r="C41" s="538"/>
      <c r="D41" s="539"/>
      <c r="E41" s="140" t="str">
        <f>IF(C41=0,"",IF(C41&gt;2.4,"Extreme",IF(C41&gt;=2.01,"Very High",IF(C41&gt;=1.61,"High",IF(C41&gt;=1.01,"Moderate",IF(C41&gt;=0.5,"Low",IF(C41&lt;0.5,"Very Low")))))))</f>
        <v/>
      </c>
      <c r="F41" s="102"/>
      <c r="G41" s="97"/>
      <c r="H41" s="97"/>
      <c r="I41" s="97"/>
      <c r="J41" s="98"/>
    </row>
    <row r="42" spans="1:10" ht="6.75" customHeight="1" thickTop="1" thickBot="1" x14ac:dyDescent="0.25">
      <c r="A42" s="103"/>
      <c r="B42" s="104"/>
      <c r="C42" s="105"/>
      <c r="D42" s="105"/>
      <c r="E42" s="105"/>
      <c r="F42" s="106"/>
      <c r="G42" s="97"/>
      <c r="H42" s="97"/>
      <c r="I42" s="97"/>
      <c r="J42" s="98"/>
    </row>
    <row r="43" spans="1:10" ht="15.75" thickTop="1" x14ac:dyDescent="0.25">
      <c r="A43" s="553" t="s">
        <v>182</v>
      </c>
      <c r="B43" s="554"/>
      <c r="C43" s="554"/>
      <c r="D43" s="554"/>
      <c r="E43" s="554"/>
      <c r="F43" s="554"/>
      <c r="G43" s="554"/>
      <c r="H43" s="554"/>
      <c r="I43" s="554"/>
      <c r="J43" s="555"/>
    </row>
    <row r="44" spans="1:10" ht="12.75" customHeight="1" x14ac:dyDescent="0.2">
      <c r="A44" s="556" t="s">
        <v>183</v>
      </c>
      <c r="B44" s="557"/>
      <c r="C44" s="558"/>
      <c r="D44" s="562" t="s">
        <v>184</v>
      </c>
      <c r="E44" s="563"/>
      <c r="F44" s="563"/>
      <c r="G44" s="563"/>
      <c r="H44" s="563"/>
      <c r="I44" s="563"/>
      <c r="J44" s="564"/>
    </row>
    <row r="45" spans="1:10" x14ac:dyDescent="0.2">
      <c r="A45" s="559"/>
      <c r="B45" s="560"/>
      <c r="C45" s="561"/>
      <c r="D45" s="107">
        <v>-1</v>
      </c>
      <c r="E45" s="108">
        <v>-2</v>
      </c>
      <c r="F45" s="108">
        <v>-3</v>
      </c>
      <c r="G45" s="108">
        <v>-4</v>
      </c>
      <c r="H45" s="108">
        <v>-5</v>
      </c>
      <c r="I45" s="108">
        <v>-6</v>
      </c>
      <c r="J45" s="108">
        <v>-7</v>
      </c>
    </row>
    <row r="46" spans="1:10" ht="15" customHeight="1" x14ac:dyDescent="0.2">
      <c r="A46" s="565" t="s">
        <v>37</v>
      </c>
      <c r="B46" s="566"/>
      <c r="C46" s="567"/>
      <c r="D46" s="109" t="s">
        <v>185</v>
      </c>
      <c r="E46" s="110" t="s">
        <v>186</v>
      </c>
      <c r="F46" s="110" t="s">
        <v>187</v>
      </c>
      <c r="G46" s="110" t="s">
        <v>188</v>
      </c>
      <c r="H46" s="110" t="s">
        <v>189</v>
      </c>
      <c r="I46" s="110" t="s">
        <v>190</v>
      </c>
      <c r="J46" s="111" t="s">
        <v>191</v>
      </c>
    </row>
    <row r="47" spans="1:10" ht="15" customHeight="1" x14ac:dyDescent="0.2">
      <c r="A47" s="542" t="s">
        <v>38</v>
      </c>
      <c r="B47" s="543"/>
      <c r="C47" s="544"/>
      <c r="D47" s="112" t="s">
        <v>185</v>
      </c>
      <c r="E47" s="113" t="s">
        <v>192</v>
      </c>
      <c r="F47" s="113" t="s">
        <v>193</v>
      </c>
      <c r="G47" s="113" t="s">
        <v>194</v>
      </c>
      <c r="H47" s="113" t="s">
        <v>195</v>
      </c>
      <c r="I47" s="113" t="s">
        <v>196</v>
      </c>
      <c r="J47" s="114" t="s">
        <v>197</v>
      </c>
    </row>
    <row r="48" spans="1:10" ht="15" customHeight="1" x14ac:dyDescent="0.2">
      <c r="A48" s="542" t="s">
        <v>39</v>
      </c>
      <c r="B48" s="543"/>
      <c r="C48" s="544"/>
      <c r="D48" s="112" t="s">
        <v>185</v>
      </c>
      <c r="E48" s="113" t="s">
        <v>198</v>
      </c>
      <c r="F48" s="113" t="s">
        <v>194</v>
      </c>
      <c r="G48" s="113" t="s">
        <v>199</v>
      </c>
      <c r="H48" s="113" t="s">
        <v>200</v>
      </c>
      <c r="I48" s="113" t="s">
        <v>201</v>
      </c>
      <c r="J48" s="114" t="s">
        <v>202</v>
      </c>
    </row>
    <row r="49" spans="1:10" ht="15" customHeight="1" x14ac:dyDescent="0.2">
      <c r="A49" s="542" t="s">
        <v>40</v>
      </c>
      <c r="B49" s="543"/>
      <c r="C49" s="544"/>
      <c r="D49" s="115" t="s">
        <v>203</v>
      </c>
      <c r="E49" s="113" t="s">
        <v>204</v>
      </c>
      <c r="F49" s="113" t="s">
        <v>199</v>
      </c>
      <c r="G49" s="113" t="s">
        <v>205</v>
      </c>
      <c r="H49" s="113" t="s">
        <v>206</v>
      </c>
      <c r="I49" s="113" t="s">
        <v>207</v>
      </c>
      <c r="J49" s="114" t="s">
        <v>208</v>
      </c>
    </row>
    <row r="50" spans="1:10" ht="15" customHeight="1" x14ac:dyDescent="0.2">
      <c r="A50" s="542" t="s">
        <v>41</v>
      </c>
      <c r="B50" s="543"/>
      <c r="C50" s="544"/>
      <c r="D50" s="116">
        <v>-1</v>
      </c>
      <c r="E50" s="113" t="s">
        <v>209</v>
      </c>
      <c r="F50" s="113" t="s">
        <v>205</v>
      </c>
      <c r="G50" s="113" t="s">
        <v>210</v>
      </c>
      <c r="H50" s="113" t="s">
        <v>211</v>
      </c>
      <c r="I50" s="113" t="s">
        <v>212</v>
      </c>
      <c r="J50" s="114" t="s">
        <v>213</v>
      </c>
    </row>
    <row r="51" spans="1:10" ht="15" customHeight="1" x14ac:dyDescent="0.2">
      <c r="A51" s="545" t="s">
        <v>42</v>
      </c>
      <c r="B51" s="546"/>
      <c r="C51" s="547"/>
      <c r="D51" s="117" t="s">
        <v>214</v>
      </c>
      <c r="E51" s="118" t="s">
        <v>215</v>
      </c>
      <c r="F51" s="118" t="s">
        <v>216</v>
      </c>
      <c r="G51" s="118" t="s">
        <v>217</v>
      </c>
      <c r="H51" s="118" t="s">
        <v>186</v>
      </c>
      <c r="I51" s="118" t="s">
        <v>218</v>
      </c>
      <c r="J51" s="119" t="s">
        <v>219</v>
      </c>
    </row>
    <row r="52" spans="1:10" ht="24.75" customHeight="1" thickBot="1" x14ac:dyDescent="0.25">
      <c r="A52" s="120"/>
      <c r="B52" s="120"/>
      <c r="C52" s="120"/>
      <c r="D52" s="548" t="s">
        <v>220</v>
      </c>
      <c r="E52" s="549"/>
      <c r="F52" s="549"/>
      <c r="G52" s="549"/>
      <c r="H52" s="550"/>
      <c r="I52" s="551" t="str">
        <f>IF(ISNUMBER(C20),F20,IF(ISNUMBER(C24),F24,IF(ISNUMBER(I21),H24,IF(ISNUMBER(C28),F28,IF(ISNUMBER(C32),F32,IF(ISNUMBER(C37),J37,IF(ISNUMBER(C41),E41," ")))))))</f>
        <v xml:space="preserve"> </v>
      </c>
      <c r="J52" s="552"/>
    </row>
    <row r="53" spans="1:10" x14ac:dyDescent="0.2">
      <c r="A53" s="121"/>
      <c r="B53" s="121"/>
      <c r="C53" s="121"/>
      <c r="D53" s="121"/>
      <c r="E53" s="121"/>
      <c r="F53" s="121"/>
      <c r="G53" s="121"/>
      <c r="H53" s="121"/>
      <c r="I53" s="121"/>
      <c r="J53" s="121"/>
    </row>
    <row r="54" spans="1:10" x14ac:dyDescent="0.2">
      <c r="A54" s="121"/>
      <c r="B54" s="121"/>
      <c r="C54" s="121"/>
      <c r="D54" s="121"/>
      <c r="E54" s="121"/>
      <c r="F54" s="121"/>
      <c r="G54" s="121"/>
      <c r="H54" s="121"/>
      <c r="I54" s="121"/>
      <c r="J54" s="121"/>
    </row>
  </sheetData>
  <sheetProtection formatCells="0" formatColumns="0" formatRows="0" insertColumns="0" insertRows="0" deleteColumns="0" deleteRows="0"/>
  <mergeCells count="80">
    <mergeCell ref="A1:J1"/>
    <mergeCell ref="A49:C49"/>
    <mergeCell ref="A50:C50"/>
    <mergeCell ref="A51:C51"/>
    <mergeCell ref="D52:H52"/>
    <mergeCell ref="I52:J52"/>
    <mergeCell ref="A48:C48"/>
    <mergeCell ref="F33:F36"/>
    <mergeCell ref="G33:G36"/>
    <mergeCell ref="H33:H36"/>
    <mergeCell ref="I33:I36"/>
    <mergeCell ref="A43:J43"/>
    <mergeCell ref="A44:C45"/>
    <mergeCell ref="D44:J44"/>
    <mergeCell ref="A46:C46"/>
    <mergeCell ref="A47:C47"/>
    <mergeCell ref="J33:J36"/>
    <mergeCell ref="A38:A41"/>
    <mergeCell ref="B38:B41"/>
    <mergeCell ref="C38:D40"/>
    <mergeCell ref="E38:E40"/>
    <mergeCell ref="C41:D41"/>
    <mergeCell ref="A29:A37"/>
    <mergeCell ref="B29:B32"/>
    <mergeCell ref="C29:C31"/>
    <mergeCell ref="D29:D31"/>
    <mergeCell ref="E29:E31"/>
    <mergeCell ref="F29:F31"/>
    <mergeCell ref="B33:B37"/>
    <mergeCell ref="C33:C36"/>
    <mergeCell ref="D33:D36"/>
    <mergeCell ref="E33:E36"/>
    <mergeCell ref="H22:I22"/>
    <mergeCell ref="H23:I23"/>
    <mergeCell ref="H24:I24"/>
    <mergeCell ref="B25:B28"/>
    <mergeCell ref="C25:C27"/>
    <mergeCell ref="D25:D27"/>
    <mergeCell ref="E25:E27"/>
    <mergeCell ref="F25:F27"/>
    <mergeCell ref="A17:A28"/>
    <mergeCell ref="B17:B20"/>
    <mergeCell ref="C17:C19"/>
    <mergeCell ref="D17:D19"/>
    <mergeCell ref="E17:E19"/>
    <mergeCell ref="F17:F19"/>
    <mergeCell ref="B21:B24"/>
    <mergeCell ref="C21:C23"/>
    <mergeCell ref="D21:D23"/>
    <mergeCell ref="E21:E23"/>
    <mergeCell ref="F21:F23"/>
    <mergeCell ref="A13:G13"/>
    <mergeCell ref="I13:J13"/>
    <mergeCell ref="A14:A16"/>
    <mergeCell ref="B14:B16"/>
    <mergeCell ref="C14:G14"/>
    <mergeCell ref="H14:J14"/>
    <mergeCell ref="C15:H15"/>
    <mergeCell ref="I15:J15"/>
    <mergeCell ref="C16:H16"/>
    <mergeCell ref="I16:J16"/>
    <mergeCell ref="A10:G10"/>
    <mergeCell ref="I10:J10"/>
    <mergeCell ref="A11:G11"/>
    <mergeCell ref="I11:J11"/>
    <mergeCell ref="A12:G12"/>
    <mergeCell ref="I12:J12"/>
    <mergeCell ref="A9:G9"/>
    <mergeCell ref="I9:J9"/>
    <mergeCell ref="A2:J2"/>
    <mergeCell ref="L2:O5"/>
    <mergeCell ref="B3:E3"/>
    <mergeCell ref="G3:J3"/>
    <mergeCell ref="B4:D4"/>
    <mergeCell ref="C5:H5"/>
    <mergeCell ref="A6:J6"/>
    <mergeCell ref="A7:G7"/>
    <mergeCell ref="I7:J7"/>
    <mergeCell ref="A8:G8"/>
    <mergeCell ref="I8:J8"/>
  </mergeCells>
  <pageMargins left="0.75" right="0.75" top="1.02" bottom="0.75" header="0.63" footer="0.5"/>
  <pageSetup scale="91" orientation="portrait" horizontalDpi="4294967293" r:id="rId1"/>
  <headerFooter alignWithMargins="0">
    <oddHeader>&amp;L&amp;"Arial,Bold"&amp;12Worksheet 3-12. &amp;"Arial,Regular" Various field methods of estimating Near-Bank Stress (NBS) risk ratings to calculate erosion rate.</oddHeader>
    <oddFooter>&amp;L&amp;12Copyright © 2008 Wildland Hydrology&amp;R&amp;"Arial,Italic"&amp;12River Stability Field Guide&amp;"Arial,Regular"page 3-72</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55"/>
  <sheetViews>
    <sheetView workbookViewId="0">
      <selection sqref="A1:BH1"/>
    </sheetView>
  </sheetViews>
  <sheetFormatPr defaultColWidth="2.7109375" defaultRowHeight="12.75" customHeight="1" x14ac:dyDescent="0.25"/>
  <cols>
    <col min="1" max="5" width="2.7109375" style="18" customWidth="1"/>
    <col min="6" max="11" width="2.7109375" style="19" customWidth="1"/>
    <col min="12" max="28" width="2.7109375" style="18" customWidth="1"/>
    <col min="29" max="30" width="2.7109375" style="19" customWidth="1"/>
    <col min="31" max="33" width="2.7109375" style="18" customWidth="1"/>
    <col min="34" max="34" width="2.85546875" style="18" customWidth="1"/>
    <col min="35" max="40" width="2.7109375" style="18" customWidth="1"/>
    <col min="41" max="41" width="3.140625" style="19" customWidth="1"/>
    <col min="42" max="42" width="3.28515625" style="19" customWidth="1"/>
    <col min="43" max="44" width="2.7109375" style="19" customWidth="1"/>
    <col min="45" max="61" width="2.7109375" style="18" customWidth="1"/>
    <col min="62" max="62" width="2.7109375" style="20" customWidth="1"/>
    <col min="63" max="256" width="2.7109375" style="18"/>
    <col min="257" max="289" width="2.7109375" style="18" customWidth="1"/>
    <col min="290" max="290" width="2.85546875" style="18" customWidth="1"/>
    <col min="291" max="296" width="2.7109375" style="18" customWidth="1"/>
    <col min="297" max="297" width="3.140625" style="18" customWidth="1"/>
    <col min="298" max="298" width="3.28515625" style="18" customWidth="1"/>
    <col min="299" max="318" width="2.7109375" style="18" customWidth="1"/>
    <col min="319" max="512" width="2.7109375" style="18"/>
    <col min="513" max="545" width="2.7109375" style="18" customWidth="1"/>
    <col min="546" max="546" width="2.85546875" style="18" customWidth="1"/>
    <col min="547" max="552" width="2.7109375" style="18" customWidth="1"/>
    <col min="553" max="553" width="3.140625" style="18" customWidth="1"/>
    <col min="554" max="554" width="3.28515625" style="18" customWidth="1"/>
    <col min="555" max="574" width="2.7109375" style="18" customWidth="1"/>
    <col min="575" max="768" width="2.7109375" style="18"/>
    <col min="769" max="801" width="2.7109375" style="18" customWidth="1"/>
    <col min="802" max="802" width="2.85546875" style="18" customWidth="1"/>
    <col min="803" max="808" width="2.7109375" style="18" customWidth="1"/>
    <col min="809" max="809" width="3.140625" style="18" customWidth="1"/>
    <col min="810" max="810" width="3.28515625" style="18" customWidth="1"/>
    <col min="811" max="830" width="2.7109375" style="18" customWidth="1"/>
    <col min="831" max="1024" width="2.7109375" style="18"/>
    <col min="1025" max="1057" width="2.7109375" style="18" customWidth="1"/>
    <col min="1058" max="1058" width="2.85546875" style="18" customWidth="1"/>
    <col min="1059" max="1064" width="2.7109375" style="18" customWidth="1"/>
    <col min="1065" max="1065" width="3.140625" style="18" customWidth="1"/>
    <col min="1066" max="1066" width="3.28515625" style="18" customWidth="1"/>
    <col min="1067" max="1086" width="2.7109375" style="18" customWidth="1"/>
    <col min="1087" max="1280" width="2.7109375" style="18"/>
    <col min="1281" max="1313" width="2.7109375" style="18" customWidth="1"/>
    <col min="1314" max="1314" width="2.85546875" style="18" customWidth="1"/>
    <col min="1315" max="1320" width="2.7109375" style="18" customWidth="1"/>
    <col min="1321" max="1321" width="3.140625" style="18" customWidth="1"/>
    <col min="1322" max="1322" width="3.28515625" style="18" customWidth="1"/>
    <col min="1323" max="1342" width="2.7109375" style="18" customWidth="1"/>
    <col min="1343" max="1536" width="2.7109375" style="18"/>
    <col min="1537" max="1569" width="2.7109375" style="18" customWidth="1"/>
    <col min="1570" max="1570" width="2.85546875" style="18" customWidth="1"/>
    <col min="1571" max="1576" width="2.7109375" style="18" customWidth="1"/>
    <col min="1577" max="1577" width="3.140625" style="18" customWidth="1"/>
    <col min="1578" max="1578" width="3.28515625" style="18" customWidth="1"/>
    <col min="1579" max="1598" width="2.7109375" style="18" customWidth="1"/>
    <col min="1599" max="1792" width="2.7109375" style="18"/>
    <col min="1793" max="1825" width="2.7109375" style="18" customWidth="1"/>
    <col min="1826" max="1826" width="2.85546875" style="18" customWidth="1"/>
    <col min="1827" max="1832" width="2.7109375" style="18" customWidth="1"/>
    <col min="1833" max="1833" width="3.140625" style="18" customWidth="1"/>
    <col min="1834" max="1834" width="3.28515625" style="18" customWidth="1"/>
    <col min="1835" max="1854" width="2.7109375" style="18" customWidth="1"/>
    <col min="1855" max="2048" width="2.7109375" style="18"/>
    <col min="2049" max="2081" width="2.7109375" style="18" customWidth="1"/>
    <col min="2082" max="2082" width="2.85546875" style="18" customWidth="1"/>
    <col min="2083" max="2088" width="2.7109375" style="18" customWidth="1"/>
    <col min="2089" max="2089" width="3.140625" style="18" customWidth="1"/>
    <col min="2090" max="2090" width="3.28515625" style="18" customWidth="1"/>
    <col min="2091" max="2110" width="2.7109375" style="18" customWidth="1"/>
    <col min="2111" max="2304" width="2.7109375" style="18"/>
    <col min="2305" max="2337" width="2.7109375" style="18" customWidth="1"/>
    <col min="2338" max="2338" width="2.85546875" style="18" customWidth="1"/>
    <col min="2339" max="2344" width="2.7109375" style="18" customWidth="1"/>
    <col min="2345" max="2345" width="3.140625" style="18" customWidth="1"/>
    <col min="2346" max="2346" width="3.28515625" style="18" customWidth="1"/>
    <col min="2347" max="2366" width="2.7109375" style="18" customWidth="1"/>
    <col min="2367" max="2560" width="2.7109375" style="18"/>
    <col min="2561" max="2593" width="2.7109375" style="18" customWidth="1"/>
    <col min="2594" max="2594" width="2.85546875" style="18" customWidth="1"/>
    <col min="2595" max="2600" width="2.7109375" style="18" customWidth="1"/>
    <col min="2601" max="2601" width="3.140625" style="18" customWidth="1"/>
    <col min="2602" max="2602" width="3.28515625" style="18" customWidth="1"/>
    <col min="2603" max="2622" width="2.7109375" style="18" customWidth="1"/>
    <col min="2623" max="2816" width="2.7109375" style="18"/>
    <col min="2817" max="2849" width="2.7109375" style="18" customWidth="1"/>
    <col min="2850" max="2850" width="2.85546875" style="18" customWidth="1"/>
    <col min="2851" max="2856" width="2.7109375" style="18" customWidth="1"/>
    <col min="2857" max="2857" width="3.140625" style="18" customWidth="1"/>
    <col min="2858" max="2858" width="3.28515625" style="18" customWidth="1"/>
    <col min="2859" max="2878" width="2.7109375" style="18" customWidth="1"/>
    <col min="2879" max="3072" width="2.7109375" style="18"/>
    <col min="3073" max="3105" width="2.7109375" style="18" customWidth="1"/>
    <col min="3106" max="3106" width="2.85546875" style="18" customWidth="1"/>
    <col min="3107" max="3112" width="2.7109375" style="18" customWidth="1"/>
    <col min="3113" max="3113" width="3.140625" style="18" customWidth="1"/>
    <col min="3114" max="3114" width="3.28515625" style="18" customWidth="1"/>
    <col min="3115" max="3134" width="2.7109375" style="18" customWidth="1"/>
    <col min="3135" max="3328" width="2.7109375" style="18"/>
    <col min="3329" max="3361" width="2.7109375" style="18" customWidth="1"/>
    <col min="3362" max="3362" width="2.85546875" style="18" customWidth="1"/>
    <col min="3363" max="3368" width="2.7109375" style="18" customWidth="1"/>
    <col min="3369" max="3369" width="3.140625" style="18" customWidth="1"/>
    <col min="3370" max="3370" width="3.28515625" style="18" customWidth="1"/>
    <col min="3371" max="3390" width="2.7109375" style="18" customWidth="1"/>
    <col min="3391" max="3584" width="2.7109375" style="18"/>
    <col min="3585" max="3617" width="2.7109375" style="18" customWidth="1"/>
    <col min="3618" max="3618" width="2.85546875" style="18" customWidth="1"/>
    <col min="3619" max="3624" width="2.7109375" style="18" customWidth="1"/>
    <col min="3625" max="3625" width="3.140625" style="18" customWidth="1"/>
    <col min="3626" max="3626" width="3.28515625" style="18" customWidth="1"/>
    <col min="3627" max="3646" width="2.7109375" style="18" customWidth="1"/>
    <col min="3647" max="3840" width="2.7109375" style="18"/>
    <col min="3841" max="3873" width="2.7109375" style="18" customWidth="1"/>
    <col min="3874" max="3874" width="2.85546875" style="18" customWidth="1"/>
    <col min="3875" max="3880" width="2.7109375" style="18" customWidth="1"/>
    <col min="3881" max="3881" width="3.140625" style="18" customWidth="1"/>
    <col min="3882" max="3882" width="3.28515625" style="18" customWidth="1"/>
    <col min="3883" max="3902" width="2.7109375" style="18" customWidth="1"/>
    <col min="3903" max="4096" width="2.7109375" style="18"/>
    <col min="4097" max="4129" width="2.7109375" style="18" customWidth="1"/>
    <col min="4130" max="4130" width="2.85546875" style="18" customWidth="1"/>
    <col min="4131" max="4136" width="2.7109375" style="18" customWidth="1"/>
    <col min="4137" max="4137" width="3.140625" style="18" customWidth="1"/>
    <col min="4138" max="4138" width="3.28515625" style="18" customWidth="1"/>
    <col min="4139" max="4158" width="2.7109375" style="18" customWidth="1"/>
    <col min="4159" max="4352" width="2.7109375" style="18"/>
    <col min="4353" max="4385" width="2.7109375" style="18" customWidth="1"/>
    <col min="4386" max="4386" width="2.85546875" style="18" customWidth="1"/>
    <col min="4387" max="4392" width="2.7109375" style="18" customWidth="1"/>
    <col min="4393" max="4393" width="3.140625" style="18" customWidth="1"/>
    <col min="4394" max="4394" width="3.28515625" style="18" customWidth="1"/>
    <col min="4395" max="4414" width="2.7109375" style="18" customWidth="1"/>
    <col min="4415" max="4608" width="2.7109375" style="18"/>
    <col min="4609" max="4641" width="2.7109375" style="18" customWidth="1"/>
    <col min="4642" max="4642" width="2.85546875" style="18" customWidth="1"/>
    <col min="4643" max="4648" width="2.7109375" style="18" customWidth="1"/>
    <col min="4649" max="4649" width="3.140625" style="18" customWidth="1"/>
    <col min="4650" max="4650" width="3.28515625" style="18" customWidth="1"/>
    <col min="4651" max="4670" width="2.7109375" style="18" customWidth="1"/>
    <col min="4671" max="4864" width="2.7109375" style="18"/>
    <col min="4865" max="4897" width="2.7109375" style="18" customWidth="1"/>
    <col min="4898" max="4898" width="2.85546875" style="18" customWidth="1"/>
    <col min="4899" max="4904" width="2.7109375" style="18" customWidth="1"/>
    <col min="4905" max="4905" width="3.140625" style="18" customWidth="1"/>
    <col min="4906" max="4906" width="3.28515625" style="18" customWidth="1"/>
    <col min="4907" max="4926" width="2.7109375" style="18" customWidth="1"/>
    <col min="4927" max="5120" width="2.7109375" style="18"/>
    <col min="5121" max="5153" width="2.7109375" style="18" customWidth="1"/>
    <col min="5154" max="5154" width="2.85546875" style="18" customWidth="1"/>
    <col min="5155" max="5160" width="2.7109375" style="18" customWidth="1"/>
    <col min="5161" max="5161" width="3.140625" style="18" customWidth="1"/>
    <col min="5162" max="5162" width="3.28515625" style="18" customWidth="1"/>
    <col min="5163" max="5182" width="2.7109375" style="18" customWidth="1"/>
    <col min="5183" max="5376" width="2.7109375" style="18"/>
    <col min="5377" max="5409" width="2.7109375" style="18" customWidth="1"/>
    <col min="5410" max="5410" width="2.85546875" style="18" customWidth="1"/>
    <col min="5411" max="5416" width="2.7109375" style="18" customWidth="1"/>
    <col min="5417" max="5417" width="3.140625" style="18" customWidth="1"/>
    <col min="5418" max="5418" width="3.28515625" style="18" customWidth="1"/>
    <col min="5419" max="5438" width="2.7109375" style="18" customWidth="1"/>
    <col min="5439" max="5632" width="2.7109375" style="18"/>
    <col min="5633" max="5665" width="2.7109375" style="18" customWidth="1"/>
    <col min="5666" max="5666" width="2.85546875" style="18" customWidth="1"/>
    <col min="5667" max="5672" width="2.7109375" style="18" customWidth="1"/>
    <col min="5673" max="5673" width="3.140625" style="18" customWidth="1"/>
    <col min="5674" max="5674" width="3.28515625" style="18" customWidth="1"/>
    <col min="5675" max="5694" width="2.7109375" style="18" customWidth="1"/>
    <col min="5695" max="5888" width="2.7109375" style="18"/>
    <col min="5889" max="5921" width="2.7109375" style="18" customWidth="1"/>
    <col min="5922" max="5922" width="2.85546875" style="18" customWidth="1"/>
    <col min="5923" max="5928" width="2.7109375" style="18" customWidth="1"/>
    <col min="5929" max="5929" width="3.140625" style="18" customWidth="1"/>
    <col min="5930" max="5930" width="3.28515625" style="18" customWidth="1"/>
    <col min="5931" max="5950" width="2.7109375" style="18" customWidth="1"/>
    <col min="5951" max="6144" width="2.7109375" style="18"/>
    <col min="6145" max="6177" width="2.7109375" style="18" customWidth="1"/>
    <col min="6178" max="6178" width="2.85546875" style="18" customWidth="1"/>
    <col min="6179" max="6184" width="2.7109375" style="18" customWidth="1"/>
    <col min="6185" max="6185" width="3.140625" style="18" customWidth="1"/>
    <col min="6186" max="6186" width="3.28515625" style="18" customWidth="1"/>
    <col min="6187" max="6206" width="2.7109375" style="18" customWidth="1"/>
    <col min="6207" max="6400" width="2.7109375" style="18"/>
    <col min="6401" max="6433" width="2.7109375" style="18" customWidth="1"/>
    <col min="6434" max="6434" width="2.85546875" style="18" customWidth="1"/>
    <col min="6435" max="6440" width="2.7109375" style="18" customWidth="1"/>
    <col min="6441" max="6441" width="3.140625" style="18" customWidth="1"/>
    <col min="6442" max="6442" width="3.28515625" style="18" customWidth="1"/>
    <col min="6443" max="6462" width="2.7109375" style="18" customWidth="1"/>
    <col min="6463" max="6656" width="2.7109375" style="18"/>
    <col min="6657" max="6689" width="2.7109375" style="18" customWidth="1"/>
    <col min="6690" max="6690" width="2.85546875" style="18" customWidth="1"/>
    <col min="6691" max="6696" width="2.7109375" style="18" customWidth="1"/>
    <col min="6697" max="6697" width="3.140625" style="18" customWidth="1"/>
    <col min="6698" max="6698" width="3.28515625" style="18" customWidth="1"/>
    <col min="6699" max="6718" width="2.7109375" style="18" customWidth="1"/>
    <col min="6719" max="6912" width="2.7109375" style="18"/>
    <col min="6913" max="6945" width="2.7109375" style="18" customWidth="1"/>
    <col min="6946" max="6946" width="2.85546875" style="18" customWidth="1"/>
    <col min="6947" max="6952" width="2.7109375" style="18" customWidth="1"/>
    <col min="6953" max="6953" width="3.140625" style="18" customWidth="1"/>
    <col min="6954" max="6954" width="3.28515625" style="18" customWidth="1"/>
    <col min="6955" max="6974" width="2.7109375" style="18" customWidth="1"/>
    <col min="6975" max="7168" width="2.7109375" style="18"/>
    <col min="7169" max="7201" width="2.7109375" style="18" customWidth="1"/>
    <col min="7202" max="7202" width="2.85546875" style="18" customWidth="1"/>
    <col min="7203" max="7208" width="2.7109375" style="18" customWidth="1"/>
    <col min="7209" max="7209" width="3.140625" style="18" customWidth="1"/>
    <col min="7210" max="7210" width="3.28515625" style="18" customWidth="1"/>
    <col min="7211" max="7230" width="2.7109375" style="18" customWidth="1"/>
    <col min="7231" max="7424" width="2.7109375" style="18"/>
    <col min="7425" max="7457" width="2.7109375" style="18" customWidth="1"/>
    <col min="7458" max="7458" width="2.85546875" style="18" customWidth="1"/>
    <col min="7459" max="7464" width="2.7109375" style="18" customWidth="1"/>
    <col min="7465" max="7465" width="3.140625" style="18" customWidth="1"/>
    <col min="7466" max="7466" width="3.28515625" style="18" customWidth="1"/>
    <col min="7467" max="7486" width="2.7109375" style="18" customWidth="1"/>
    <col min="7487" max="7680" width="2.7109375" style="18"/>
    <col min="7681" max="7713" width="2.7109375" style="18" customWidth="1"/>
    <col min="7714" max="7714" width="2.85546875" style="18" customWidth="1"/>
    <col min="7715" max="7720" width="2.7109375" style="18" customWidth="1"/>
    <col min="7721" max="7721" width="3.140625" style="18" customWidth="1"/>
    <col min="7722" max="7722" width="3.28515625" style="18" customWidth="1"/>
    <col min="7723" max="7742" width="2.7109375" style="18" customWidth="1"/>
    <col min="7743" max="7936" width="2.7109375" style="18"/>
    <col min="7937" max="7969" width="2.7109375" style="18" customWidth="1"/>
    <col min="7970" max="7970" width="2.85546875" style="18" customWidth="1"/>
    <col min="7971" max="7976" width="2.7109375" style="18" customWidth="1"/>
    <col min="7977" max="7977" width="3.140625" style="18" customWidth="1"/>
    <col min="7978" max="7978" width="3.28515625" style="18" customWidth="1"/>
    <col min="7979" max="7998" width="2.7109375" style="18" customWidth="1"/>
    <col min="7999" max="8192" width="2.7109375" style="18"/>
    <col min="8193" max="8225" width="2.7109375" style="18" customWidth="1"/>
    <col min="8226" max="8226" width="2.85546875" style="18" customWidth="1"/>
    <col min="8227" max="8232" width="2.7109375" style="18" customWidth="1"/>
    <col min="8233" max="8233" width="3.140625" style="18" customWidth="1"/>
    <col min="8234" max="8234" width="3.28515625" style="18" customWidth="1"/>
    <col min="8235" max="8254" width="2.7109375" style="18" customWidth="1"/>
    <col min="8255" max="8448" width="2.7109375" style="18"/>
    <col min="8449" max="8481" width="2.7109375" style="18" customWidth="1"/>
    <col min="8482" max="8482" width="2.85546875" style="18" customWidth="1"/>
    <col min="8483" max="8488" width="2.7109375" style="18" customWidth="1"/>
    <col min="8489" max="8489" width="3.140625" style="18" customWidth="1"/>
    <col min="8490" max="8490" width="3.28515625" style="18" customWidth="1"/>
    <col min="8491" max="8510" width="2.7109375" style="18" customWidth="1"/>
    <col min="8511" max="8704" width="2.7109375" style="18"/>
    <col min="8705" max="8737" width="2.7109375" style="18" customWidth="1"/>
    <col min="8738" max="8738" width="2.85546875" style="18" customWidth="1"/>
    <col min="8739" max="8744" width="2.7109375" style="18" customWidth="1"/>
    <col min="8745" max="8745" width="3.140625" style="18" customWidth="1"/>
    <col min="8746" max="8746" width="3.28515625" style="18" customWidth="1"/>
    <col min="8747" max="8766" width="2.7109375" style="18" customWidth="1"/>
    <col min="8767" max="8960" width="2.7109375" style="18"/>
    <col min="8961" max="8993" width="2.7109375" style="18" customWidth="1"/>
    <col min="8994" max="8994" width="2.85546875" style="18" customWidth="1"/>
    <col min="8995" max="9000" width="2.7109375" style="18" customWidth="1"/>
    <col min="9001" max="9001" width="3.140625" style="18" customWidth="1"/>
    <col min="9002" max="9002" width="3.28515625" style="18" customWidth="1"/>
    <col min="9003" max="9022" width="2.7109375" style="18" customWidth="1"/>
    <col min="9023" max="9216" width="2.7109375" style="18"/>
    <col min="9217" max="9249" width="2.7109375" style="18" customWidth="1"/>
    <col min="9250" max="9250" width="2.85546875" style="18" customWidth="1"/>
    <col min="9251" max="9256" width="2.7109375" style="18" customWidth="1"/>
    <col min="9257" max="9257" width="3.140625" style="18" customWidth="1"/>
    <col min="9258" max="9258" width="3.28515625" style="18" customWidth="1"/>
    <col min="9259" max="9278" width="2.7109375" style="18" customWidth="1"/>
    <col min="9279" max="9472" width="2.7109375" style="18"/>
    <col min="9473" max="9505" width="2.7109375" style="18" customWidth="1"/>
    <col min="9506" max="9506" width="2.85546875" style="18" customWidth="1"/>
    <col min="9507" max="9512" width="2.7109375" style="18" customWidth="1"/>
    <col min="9513" max="9513" width="3.140625" style="18" customWidth="1"/>
    <col min="9514" max="9514" width="3.28515625" style="18" customWidth="1"/>
    <col min="9515" max="9534" width="2.7109375" style="18" customWidth="1"/>
    <col min="9535" max="9728" width="2.7109375" style="18"/>
    <col min="9729" max="9761" width="2.7109375" style="18" customWidth="1"/>
    <col min="9762" max="9762" width="2.85546875" style="18" customWidth="1"/>
    <col min="9763" max="9768" width="2.7109375" style="18" customWidth="1"/>
    <col min="9769" max="9769" width="3.140625" style="18" customWidth="1"/>
    <col min="9770" max="9770" width="3.28515625" style="18" customWidth="1"/>
    <col min="9771" max="9790" width="2.7109375" style="18" customWidth="1"/>
    <col min="9791" max="9984" width="2.7109375" style="18"/>
    <col min="9985" max="10017" width="2.7109375" style="18" customWidth="1"/>
    <col min="10018" max="10018" width="2.85546875" style="18" customWidth="1"/>
    <col min="10019" max="10024" width="2.7109375" style="18" customWidth="1"/>
    <col min="10025" max="10025" width="3.140625" style="18" customWidth="1"/>
    <col min="10026" max="10026" width="3.28515625" style="18" customWidth="1"/>
    <col min="10027" max="10046" width="2.7109375" style="18" customWidth="1"/>
    <col min="10047" max="10240" width="2.7109375" style="18"/>
    <col min="10241" max="10273" width="2.7109375" style="18" customWidth="1"/>
    <col min="10274" max="10274" width="2.85546875" style="18" customWidth="1"/>
    <col min="10275" max="10280" width="2.7109375" style="18" customWidth="1"/>
    <col min="10281" max="10281" width="3.140625" style="18" customWidth="1"/>
    <col min="10282" max="10282" width="3.28515625" style="18" customWidth="1"/>
    <col min="10283" max="10302" width="2.7109375" style="18" customWidth="1"/>
    <col min="10303" max="10496" width="2.7109375" style="18"/>
    <col min="10497" max="10529" width="2.7109375" style="18" customWidth="1"/>
    <col min="10530" max="10530" width="2.85546875" style="18" customWidth="1"/>
    <col min="10531" max="10536" width="2.7109375" style="18" customWidth="1"/>
    <col min="10537" max="10537" width="3.140625" style="18" customWidth="1"/>
    <col min="10538" max="10538" width="3.28515625" style="18" customWidth="1"/>
    <col min="10539" max="10558" width="2.7109375" style="18" customWidth="1"/>
    <col min="10559" max="10752" width="2.7109375" style="18"/>
    <col min="10753" max="10785" width="2.7109375" style="18" customWidth="1"/>
    <col min="10786" max="10786" width="2.85546875" style="18" customWidth="1"/>
    <col min="10787" max="10792" width="2.7109375" style="18" customWidth="1"/>
    <col min="10793" max="10793" width="3.140625" style="18" customWidth="1"/>
    <col min="10794" max="10794" width="3.28515625" style="18" customWidth="1"/>
    <col min="10795" max="10814" width="2.7109375" style="18" customWidth="1"/>
    <col min="10815" max="11008" width="2.7109375" style="18"/>
    <col min="11009" max="11041" width="2.7109375" style="18" customWidth="1"/>
    <col min="11042" max="11042" width="2.85546875" style="18" customWidth="1"/>
    <col min="11043" max="11048" width="2.7109375" style="18" customWidth="1"/>
    <col min="11049" max="11049" width="3.140625" style="18" customWidth="1"/>
    <col min="11050" max="11050" width="3.28515625" style="18" customWidth="1"/>
    <col min="11051" max="11070" width="2.7109375" style="18" customWidth="1"/>
    <col min="11071" max="11264" width="2.7109375" style="18"/>
    <col min="11265" max="11297" width="2.7109375" style="18" customWidth="1"/>
    <col min="11298" max="11298" width="2.85546875" style="18" customWidth="1"/>
    <col min="11299" max="11304" width="2.7109375" style="18" customWidth="1"/>
    <col min="11305" max="11305" width="3.140625" style="18" customWidth="1"/>
    <col min="11306" max="11306" width="3.28515625" style="18" customWidth="1"/>
    <col min="11307" max="11326" width="2.7109375" style="18" customWidth="1"/>
    <col min="11327" max="11520" width="2.7109375" style="18"/>
    <col min="11521" max="11553" width="2.7109375" style="18" customWidth="1"/>
    <col min="11554" max="11554" width="2.85546875" style="18" customWidth="1"/>
    <col min="11555" max="11560" width="2.7109375" style="18" customWidth="1"/>
    <col min="11561" max="11561" width="3.140625" style="18" customWidth="1"/>
    <col min="11562" max="11562" width="3.28515625" style="18" customWidth="1"/>
    <col min="11563" max="11582" width="2.7109375" style="18" customWidth="1"/>
    <col min="11583" max="11776" width="2.7109375" style="18"/>
    <col min="11777" max="11809" width="2.7109375" style="18" customWidth="1"/>
    <col min="11810" max="11810" width="2.85546875" style="18" customWidth="1"/>
    <col min="11811" max="11816" width="2.7109375" style="18" customWidth="1"/>
    <col min="11817" max="11817" width="3.140625" style="18" customWidth="1"/>
    <col min="11818" max="11818" width="3.28515625" style="18" customWidth="1"/>
    <col min="11819" max="11838" width="2.7109375" style="18" customWidth="1"/>
    <col min="11839" max="12032" width="2.7109375" style="18"/>
    <col min="12033" max="12065" width="2.7109375" style="18" customWidth="1"/>
    <col min="12066" max="12066" width="2.85546875" style="18" customWidth="1"/>
    <col min="12067" max="12072" width="2.7109375" style="18" customWidth="1"/>
    <col min="12073" max="12073" width="3.140625" style="18" customWidth="1"/>
    <col min="12074" max="12074" width="3.28515625" style="18" customWidth="1"/>
    <col min="12075" max="12094" width="2.7109375" style="18" customWidth="1"/>
    <col min="12095" max="12288" width="2.7109375" style="18"/>
    <col min="12289" max="12321" width="2.7109375" style="18" customWidth="1"/>
    <col min="12322" max="12322" width="2.85546875" style="18" customWidth="1"/>
    <col min="12323" max="12328" width="2.7109375" style="18" customWidth="1"/>
    <col min="12329" max="12329" width="3.140625" style="18" customWidth="1"/>
    <col min="12330" max="12330" width="3.28515625" style="18" customWidth="1"/>
    <col min="12331" max="12350" width="2.7109375" style="18" customWidth="1"/>
    <col min="12351" max="12544" width="2.7109375" style="18"/>
    <col min="12545" max="12577" width="2.7109375" style="18" customWidth="1"/>
    <col min="12578" max="12578" width="2.85546875" style="18" customWidth="1"/>
    <col min="12579" max="12584" width="2.7109375" style="18" customWidth="1"/>
    <col min="12585" max="12585" width="3.140625" style="18" customWidth="1"/>
    <col min="12586" max="12586" width="3.28515625" style="18" customWidth="1"/>
    <col min="12587" max="12606" width="2.7109375" style="18" customWidth="1"/>
    <col min="12607" max="12800" width="2.7109375" style="18"/>
    <col min="12801" max="12833" width="2.7109375" style="18" customWidth="1"/>
    <col min="12834" max="12834" width="2.85546875" style="18" customWidth="1"/>
    <col min="12835" max="12840" width="2.7109375" style="18" customWidth="1"/>
    <col min="12841" max="12841" width="3.140625" style="18" customWidth="1"/>
    <col min="12842" max="12842" width="3.28515625" style="18" customWidth="1"/>
    <col min="12843" max="12862" width="2.7109375" style="18" customWidth="1"/>
    <col min="12863" max="13056" width="2.7109375" style="18"/>
    <col min="13057" max="13089" width="2.7109375" style="18" customWidth="1"/>
    <col min="13090" max="13090" width="2.85546875" style="18" customWidth="1"/>
    <col min="13091" max="13096" width="2.7109375" style="18" customWidth="1"/>
    <col min="13097" max="13097" width="3.140625" style="18" customWidth="1"/>
    <col min="13098" max="13098" width="3.28515625" style="18" customWidth="1"/>
    <col min="13099" max="13118" width="2.7109375" style="18" customWidth="1"/>
    <col min="13119" max="13312" width="2.7109375" style="18"/>
    <col min="13313" max="13345" width="2.7109375" style="18" customWidth="1"/>
    <col min="13346" max="13346" width="2.85546875" style="18" customWidth="1"/>
    <col min="13347" max="13352" width="2.7109375" style="18" customWidth="1"/>
    <col min="13353" max="13353" width="3.140625" style="18" customWidth="1"/>
    <col min="13354" max="13354" width="3.28515625" style="18" customWidth="1"/>
    <col min="13355" max="13374" width="2.7109375" style="18" customWidth="1"/>
    <col min="13375" max="13568" width="2.7109375" style="18"/>
    <col min="13569" max="13601" width="2.7109375" style="18" customWidth="1"/>
    <col min="13602" max="13602" width="2.85546875" style="18" customWidth="1"/>
    <col min="13603" max="13608" width="2.7109375" style="18" customWidth="1"/>
    <col min="13609" max="13609" width="3.140625" style="18" customWidth="1"/>
    <col min="13610" max="13610" width="3.28515625" style="18" customWidth="1"/>
    <col min="13611" max="13630" width="2.7109375" style="18" customWidth="1"/>
    <col min="13631" max="13824" width="2.7109375" style="18"/>
    <col min="13825" max="13857" width="2.7109375" style="18" customWidth="1"/>
    <col min="13858" max="13858" width="2.85546875" style="18" customWidth="1"/>
    <col min="13859" max="13864" width="2.7109375" style="18" customWidth="1"/>
    <col min="13865" max="13865" width="3.140625" style="18" customWidth="1"/>
    <col min="13866" max="13866" width="3.28515625" style="18" customWidth="1"/>
    <col min="13867" max="13886" width="2.7109375" style="18" customWidth="1"/>
    <col min="13887" max="14080" width="2.7109375" style="18"/>
    <col min="14081" max="14113" width="2.7109375" style="18" customWidth="1"/>
    <col min="14114" max="14114" width="2.85546875" style="18" customWidth="1"/>
    <col min="14115" max="14120" width="2.7109375" style="18" customWidth="1"/>
    <col min="14121" max="14121" width="3.140625" style="18" customWidth="1"/>
    <col min="14122" max="14122" width="3.28515625" style="18" customWidth="1"/>
    <col min="14123" max="14142" width="2.7109375" style="18" customWidth="1"/>
    <col min="14143" max="14336" width="2.7109375" style="18"/>
    <col min="14337" max="14369" width="2.7109375" style="18" customWidth="1"/>
    <col min="14370" max="14370" width="2.85546875" style="18" customWidth="1"/>
    <col min="14371" max="14376" width="2.7109375" style="18" customWidth="1"/>
    <col min="14377" max="14377" width="3.140625" style="18" customWidth="1"/>
    <col min="14378" max="14378" width="3.28515625" style="18" customWidth="1"/>
    <col min="14379" max="14398" width="2.7109375" style="18" customWidth="1"/>
    <col min="14399" max="14592" width="2.7109375" style="18"/>
    <col min="14593" max="14625" width="2.7109375" style="18" customWidth="1"/>
    <col min="14626" max="14626" width="2.85546875" style="18" customWidth="1"/>
    <col min="14627" max="14632" width="2.7109375" style="18" customWidth="1"/>
    <col min="14633" max="14633" width="3.140625" style="18" customWidth="1"/>
    <col min="14634" max="14634" width="3.28515625" style="18" customWidth="1"/>
    <col min="14635" max="14654" width="2.7109375" style="18" customWidth="1"/>
    <col min="14655" max="14848" width="2.7109375" style="18"/>
    <col min="14849" max="14881" width="2.7109375" style="18" customWidth="1"/>
    <col min="14882" max="14882" width="2.85546875" style="18" customWidth="1"/>
    <col min="14883" max="14888" width="2.7109375" style="18" customWidth="1"/>
    <col min="14889" max="14889" width="3.140625" style="18" customWidth="1"/>
    <col min="14890" max="14890" width="3.28515625" style="18" customWidth="1"/>
    <col min="14891" max="14910" width="2.7109375" style="18" customWidth="1"/>
    <col min="14911" max="15104" width="2.7109375" style="18"/>
    <col min="15105" max="15137" width="2.7109375" style="18" customWidth="1"/>
    <col min="15138" max="15138" width="2.85546875" style="18" customWidth="1"/>
    <col min="15139" max="15144" width="2.7109375" style="18" customWidth="1"/>
    <col min="15145" max="15145" width="3.140625" style="18" customWidth="1"/>
    <col min="15146" max="15146" width="3.28515625" style="18" customWidth="1"/>
    <col min="15147" max="15166" width="2.7109375" style="18" customWidth="1"/>
    <col min="15167" max="15360" width="2.7109375" style="18"/>
    <col min="15361" max="15393" width="2.7109375" style="18" customWidth="1"/>
    <col min="15394" max="15394" width="2.85546875" style="18" customWidth="1"/>
    <col min="15395" max="15400" width="2.7109375" style="18" customWidth="1"/>
    <col min="15401" max="15401" width="3.140625" style="18" customWidth="1"/>
    <col min="15402" max="15402" width="3.28515625" style="18" customWidth="1"/>
    <col min="15403" max="15422" width="2.7109375" style="18" customWidth="1"/>
    <col min="15423" max="15616" width="2.7109375" style="18"/>
    <col min="15617" max="15649" width="2.7109375" style="18" customWidth="1"/>
    <col min="15650" max="15650" width="2.85546875" style="18" customWidth="1"/>
    <col min="15651" max="15656" width="2.7109375" style="18" customWidth="1"/>
    <col min="15657" max="15657" width="3.140625" style="18" customWidth="1"/>
    <col min="15658" max="15658" width="3.28515625" style="18" customWidth="1"/>
    <col min="15659" max="15678" width="2.7109375" style="18" customWidth="1"/>
    <col min="15679" max="15872" width="2.7109375" style="18"/>
    <col min="15873" max="15905" width="2.7109375" style="18" customWidth="1"/>
    <col min="15906" max="15906" width="2.85546875" style="18" customWidth="1"/>
    <col min="15907" max="15912" width="2.7109375" style="18" customWidth="1"/>
    <col min="15913" max="15913" width="3.140625" style="18" customWidth="1"/>
    <col min="15914" max="15914" width="3.28515625" style="18" customWidth="1"/>
    <col min="15915" max="15934" width="2.7109375" style="18" customWidth="1"/>
    <col min="15935" max="16128" width="2.7109375" style="18"/>
    <col min="16129" max="16161" width="2.7109375" style="18" customWidth="1"/>
    <col min="16162" max="16162" width="2.85546875" style="18" customWidth="1"/>
    <col min="16163" max="16168" width="2.7109375" style="18" customWidth="1"/>
    <col min="16169" max="16169" width="3.140625" style="18" customWidth="1"/>
    <col min="16170" max="16170" width="3.28515625" style="18" customWidth="1"/>
    <col min="16171" max="16190" width="2.7109375" style="18" customWidth="1"/>
    <col min="16191" max="16384" width="2.7109375" style="18"/>
  </cols>
  <sheetData>
    <row r="1" spans="1:62" ht="28.5" customHeight="1" x14ac:dyDescent="0.25">
      <c r="A1" s="175" t="s">
        <v>221</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row>
    <row r="2" spans="1:62" s="15" customFormat="1" ht="12.75" customHeight="1" x14ac:dyDescent="0.25">
      <c r="A2" s="14" t="s">
        <v>27</v>
      </c>
      <c r="B2" s="14"/>
      <c r="C2" s="14"/>
      <c r="D2" s="14"/>
      <c r="I2" s="14"/>
      <c r="J2" s="14"/>
      <c r="K2" s="14"/>
      <c r="AC2" s="16"/>
      <c r="AD2" s="16"/>
      <c r="AO2" s="16"/>
      <c r="AP2" s="16"/>
      <c r="AQ2" s="16"/>
      <c r="AR2" s="16"/>
      <c r="BJ2" s="17"/>
    </row>
    <row r="3" spans="1:62" ht="12.75" customHeight="1" thickBot="1" x14ac:dyDescent="0.3"/>
    <row r="4" spans="1:62" s="22" customFormat="1" ht="12.75" customHeight="1" x14ac:dyDescent="0.2">
      <c r="A4" s="176" t="s">
        <v>28</v>
      </c>
      <c r="B4" s="200"/>
      <c r="C4" s="200"/>
      <c r="D4" s="200"/>
      <c r="E4" s="201"/>
      <c r="F4" s="202"/>
      <c r="G4" s="203"/>
      <c r="H4" s="203"/>
      <c r="I4" s="203"/>
      <c r="J4" s="203"/>
      <c r="K4" s="203"/>
      <c r="L4" s="203"/>
      <c r="M4" s="203"/>
      <c r="N4" s="203"/>
      <c r="O4" s="203"/>
      <c r="P4" s="203"/>
      <c r="Q4" s="203"/>
      <c r="R4" s="203"/>
      <c r="S4" s="204"/>
      <c r="T4" s="176" t="s">
        <v>29</v>
      </c>
      <c r="U4" s="205"/>
      <c r="V4" s="205"/>
      <c r="W4" s="206"/>
      <c r="X4" s="207"/>
      <c r="Y4" s="208"/>
      <c r="Z4" s="209"/>
      <c r="AA4" s="210"/>
      <c r="AB4" s="176" t="s">
        <v>30</v>
      </c>
      <c r="AC4" s="205"/>
      <c r="AD4" s="211"/>
      <c r="AE4" s="208"/>
      <c r="AF4" s="212"/>
      <c r="AG4" s="213"/>
      <c r="AH4" s="176" t="s">
        <v>31</v>
      </c>
      <c r="AI4" s="177"/>
      <c r="AJ4" s="178"/>
      <c r="AK4" s="179"/>
      <c r="AL4" s="180"/>
      <c r="AM4" s="181"/>
      <c r="AN4" s="182" t="s">
        <v>32</v>
      </c>
      <c r="AO4" s="183"/>
      <c r="AP4" s="183"/>
      <c r="AQ4" s="183"/>
      <c r="AR4" s="183"/>
      <c r="AS4" s="183"/>
      <c r="AT4" s="184"/>
      <c r="AU4" s="188" t="str">
        <f>IF(A12=0,"",SUM(M11:P30))</f>
        <v/>
      </c>
      <c r="AV4" s="189"/>
      <c r="AW4" s="189"/>
      <c r="AX4" s="189"/>
      <c r="AY4" s="189"/>
      <c r="AZ4" s="189"/>
      <c r="BA4" s="189"/>
      <c r="BB4" s="189"/>
      <c r="BC4" s="189"/>
      <c r="BD4" s="189"/>
      <c r="BE4" s="189"/>
      <c r="BF4" s="189"/>
      <c r="BG4" s="189"/>
      <c r="BH4" s="190"/>
      <c r="BI4" s="21"/>
    </row>
    <row r="5" spans="1:62" s="22" customFormat="1" ht="12.75" customHeight="1" x14ac:dyDescent="0.2">
      <c r="A5" s="191" t="s">
        <v>33</v>
      </c>
      <c r="B5" s="192"/>
      <c r="C5" s="192"/>
      <c r="D5" s="192"/>
      <c r="E5" s="193"/>
      <c r="F5" s="194"/>
      <c r="G5" s="195"/>
      <c r="H5" s="195"/>
      <c r="I5" s="195"/>
      <c r="J5" s="195"/>
      <c r="K5" s="195"/>
      <c r="L5" s="195"/>
      <c r="M5" s="195"/>
      <c r="N5" s="195"/>
      <c r="O5" s="195"/>
      <c r="P5" s="195"/>
      <c r="Q5" s="195"/>
      <c r="R5" s="195"/>
      <c r="S5" s="196"/>
      <c r="T5" s="434" t="s">
        <v>34</v>
      </c>
      <c r="U5" s="435"/>
      <c r="V5" s="435"/>
      <c r="W5" s="435"/>
      <c r="X5" s="436"/>
      <c r="Y5" s="440"/>
      <c r="Z5" s="441"/>
      <c r="AA5" s="441"/>
      <c r="AB5" s="441"/>
      <c r="AC5" s="441"/>
      <c r="AD5" s="441"/>
      <c r="AE5" s="441"/>
      <c r="AF5" s="441"/>
      <c r="AG5" s="441"/>
      <c r="AH5" s="441"/>
      <c r="AI5" s="441"/>
      <c r="AJ5" s="441"/>
      <c r="AK5" s="441"/>
      <c r="AL5" s="441"/>
      <c r="AM5" s="442"/>
      <c r="AN5" s="185"/>
      <c r="AO5" s="186"/>
      <c r="AP5" s="186"/>
      <c r="AQ5" s="186"/>
      <c r="AR5" s="186"/>
      <c r="AS5" s="186"/>
      <c r="AT5" s="187"/>
      <c r="AU5" s="197" t="str">
        <f>IF(A12=0,"",IF(AU4&gt;=46,"Extreme",IF(AU4&gt;=40,"Very High",IF(AU4&gt;=30,"High",IF(AU4&gt;=20,"Moderate",IF(AU4&gt;=10,"Low",IF(AU4&lt;10,"Very Low")))))))</f>
        <v/>
      </c>
      <c r="AV5" s="198"/>
      <c r="AW5" s="198"/>
      <c r="AX5" s="198"/>
      <c r="AY5" s="198"/>
      <c r="AZ5" s="198"/>
      <c r="BA5" s="198"/>
      <c r="BB5" s="198"/>
      <c r="BC5" s="198"/>
      <c r="BD5" s="198"/>
      <c r="BE5" s="198"/>
      <c r="BF5" s="198"/>
      <c r="BG5" s="198"/>
      <c r="BH5" s="199"/>
      <c r="BI5" s="21"/>
    </row>
    <row r="6" spans="1:62" s="22" customFormat="1" ht="12.75" customHeight="1" x14ac:dyDescent="0.2">
      <c r="A6" s="191" t="s">
        <v>35</v>
      </c>
      <c r="B6" s="192"/>
      <c r="C6" s="192"/>
      <c r="D6" s="192"/>
      <c r="E6" s="193"/>
      <c r="F6" s="194"/>
      <c r="G6" s="195"/>
      <c r="H6" s="195"/>
      <c r="I6" s="195"/>
      <c r="J6" s="195"/>
      <c r="K6" s="195"/>
      <c r="L6" s="195"/>
      <c r="M6" s="195"/>
      <c r="N6" s="195"/>
      <c r="O6" s="195"/>
      <c r="P6" s="195"/>
      <c r="Q6" s="195"/>
      <c r="R6" s="195"/>
      <c r="S6" s="196"/>
      <c r="T6" s="437" t="s">
        <v>126</v>
      </c>
      <c r="U6" s="438"/>
      <c r="V6" s="438"/>
      <c r="W6" s="438"/>
      <c r="X6" s="439"/>
      <c r="Y6" s="443"/>
      <c r="Z6" s="444"/>
      <c r="AA6" s="444"/>
      <c r="AB6" s="444"/>
      <c r="AC6" s="444"/>
      <c r="AD6" s="444"/>
      <c r="AE6" s="444"/>
      <c r="AF6" s="444"/>
      <c r="AG6" s="444"/>
      <c r="AH6" s="444"/>
      <c r="AI6" s="444"/>
      <c r="AJ6" s="444"/>
      <c r="AK6" s="444"/>
      <c r="AL6" s="444"/>
      <c r="AM6" s="445"/>
      <c r="AN6" s="235" t="s">
        <v>36</v>
      </c>
      <c r="AO6" s="236"/>
      <c r="AP6" s="237"/>
      <c r="AQ6" s="215" t="s">
        <v>37</v>
      </c>
      <c r="AR6" s="215"/>
      <c r="AS6" s="216"/>
      <c r="AT6" s="215" t="s">
        <v>38</v>
      </c>
      <c r="AU6" s="215"/>
      <c r="AV6" s="215"/>
      <c r="AW6" s="214" t="s">
        <v>39</v>
      </c>
      <c r="AX6" s="215"/>
      <c r="AY6" s="216"/>
      <c r="AZ6" s="215" t="s">
        <v>40</v>
      </c>
      <c r="BA6" s="215"/>
      <c r="BB6" s="215"/>
      <c r="BC6" s="214" t="s">
        <v>41</v>
      </c>
      <c r="BD6" s="215"/>
      <c r="BE6" s="216"/>
      <c r="BF6" s="215" t="s">
        <v>42</v>
      </c>
      <c r="BG6" s="215"/>
      <c r="BH6" s="217"/>
      <c r="BI6" s="21"/>
    </row>
    <row r="7" spans="1:62" s="22" customFormat="1" ht="12.75" customHeight="1" thickBot="1" x14ac:dyDescent="0.25">
      <c r="A7" s="218" t="s">
        <v>43</v>
      </c>
      <c r="B7" s="219"/>
      <c r="C7" s="219"/>
      <c r="D7" s="219"/>
      <c r="E7" s="220"/>
      <c r="F7" s="221"/>
      <c r="G7" s="222"/>
      <c r="H7" s="222"/>
      <c r="I7" s="222"/>
      <c r="J7" s="222"/>
      <c r="K7" s="222"/>
      <c r="L7" s="222"/>
      <c r="M7" s="222"/>
      <c r="N7" s="222"/>
      <c r="O7" s="222"/>
      <c r="P7" s="222"/>
      <c r="Q7" s="222"/>
      <c r="R7" s="222"/>
      <c r="S7" s="223"/>
      <c r="T7" s="224"/>
      <c r="U7" s="225"/>
      <c r="V7" s="225"/>
      <c r="W7" s="225"/>
      <c r="X7" s="226"/>
      <c r="Y7" s="227"/>
      <c r="Z7" s="228"/>
      <c r="AA7" s="228"/>
      <c r="AB7" s="228"/>
      <c r="AC7" s="228"/>
      <c r="AD7" s="228"/>
      <c r="AE7" s="228"/>
      <c r="AF7" s="228"/>
      <c r="AG7" s="228"/>
      <c r="AH7" s="228"/>
      <c r="AI7" s="228"/>
      <c r="AJ7" s="228"/>
      <c r="AK7" s="228"/>
      <c r="AL7" s="228"/>
      <c r="AM7" s="229"/>
      <c r="AN7" s="238"/>
      <c r="AO7" s="239"/>
      <c r="AP7" s="240"/>
      <c r="AQ7" s="230" t="s">
        <v>44</v>
      </c>
      <c r="AR7" s="230"/>
      <c r="AS7" s="231"/>
      <c r="AT7" s="230" t="s">
        <v>45</v>
      </c>
      <c r="AU7" s="230"/>
      <c r="AV7" s="230"/>
      <c r="AW7" s="232" t="s">
        <v>46</v>
      </c>
      <c r="AX7" s="233"/>
      <c r="AY7" s="234"/>
      <c r="AZ7" s="233" t="s">
        <v>47</v>
      </c>
      <c r="BA7" s="233"/>
      <c r="BB7" s="233"/>
      <c r="BC7" s="232" t="s">
        <v>48</v>
      </c>
      <c r="BD7" s="233"/>
      <c r="BE7" s="234"/>
      <c r="BF7" s="233" t="s">
        <v>49</v>
      </c>
      <c r="BG7" s="233"/>
      <c r="BH7" s="241"/>
      <c r="BI7" s="21"/>
    </row>
    <row r="8" spans="1:62" ht="12.75" customHeight="1" thickBot="1" x14ac:dyDescent="0.3">
      <c r="A8" s="19"/>
      <c r="B8" s="19"/>
      <c r="C8" s="19"/>
      <c r="D8" s="19"/>
      <c r="E8" s="19"/>
      <c r="F8" s="18"/>
      <c r="G8" s="18"/>
      <c r="H8" s="18"/>
      <c r="I8" s="18"/>
      <c r="J8" s="18"/>
      <c r="K8" s="18"/>
      <c r="AD8" s="23"/>
      <c r="AE8" s="19"/>
      <c r="AF8" s="19"/>
      <c r="AG8" s="19"/>
      <c r="AI8" s="19"/>
      <c r="AO8" s="18"/>
      <c r="AP8" s="18"/>
      <c r="AQ8" s="18"/>
      <c r="AR8" s="18"/>
    </row>
    <row r="9" spans="1:62" s="25" customFormat="1" ht="12.75" customHeight="1" thickBot="1" x14ac:dyDescent="0.3">
      <c r="A9" s="242" t="s">
        <v>50</v>
      </c>
      <c r="B9" s="243"/>
      <c r="C9" s="243"/>
      <c r="D9" s="243"/>
      <c r="E9" s="244"/>
      <c r="F9" s="244"/>
      <c r="G9" s="244"/>
      <c r="H9" s="244"/>
      <c r="I9" s="244"/>
      <c r="J9" s="244"/>
      <c r="K9" s="244"/>
      <c r="L9" s="244"/>
      <c r="M9" s="244"/>
      <c r="N9" s="244"/>
      <c r="O9" s="244"/>
      <c r="P9" s="244"/>
      <c r="Q9" s="244"/>
      <c r="R9" s="244"/>
      <c r="S9" s="244"/>
      <c r="T9" s="244"/>
      <c r="U9" s="244"/>
      <c r="V9" s="244"/>
      <c r="W9" s="244"/>
      <c r="X9" s="244"/>
      <c r="Y9" s="244"/>
      <c r="Z9" s="244"/>
      <c r="AA9" s="244"/>
      <c r="AB9" s="245"/>
      <c r="AC9" s="24"/>
      <c r="AD9" s="24"/>
      <c r="AE9" s="246" t="s">
        <v>50</v>
      </c>
      <c r="AF9" s="248" t="s">
        <v>51</v>
      </c>
      <c r="AG9" s="248"/>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50"/>
    </row>
    <row r="10" spans="1:62" ht="12.75" customHeight="1" thickTop="1" x14ac:dyDescent="0.25">
      <c r="A10" s="26" t="s">
        <v>52</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8"/>
      <c r="AC10" s="29"/>
      <c r="AD10" s="29"/>
      <c r="AE10" s="247"/>
      <c r="AF10" s="125"/>
      <c r="AG10" s="31"/>
      <c r="AH10" s="31"/>
      <c r="AI10" s="31"/>
      <c r="AJ10" s="31"/>
      <c r="AK10" s="31"/>
      <c r="AL10" s="128"/>
      <c r="AM10" s="128"/>
      <c r="AN10" s="128"/>
      <c r="AO10" s="128"/>
      <c r="AP10" s="129"/>
      <c r="AQ10" s="251" t="s">
        <v>37</v>
      </c>
      <c r="AR10" s="252"/>
      <c r="AS10" s="253"/>
      <c r="AT10" s="251" t="s">
        <v>38</v>
      </c>
      <c r="AU10" s="252"/>
      <c r="AV10" s="253"/>
      <c r="AW10" s="251" t="s">
        <v>39</v>
      </c>
      <c r="AX10" s="252"/>
      <c r="AY10" s="253"/>
      <c r="AZ10" s="251" t="s">
        <v>40</v>
      </c>
      <c r="BA10" s="252"/>
      <c r="BB10" s="253"/>
      <c r="BC10" s="257" t="s">
        <v>41</v>
      </c>
      <c r="BD10" s="258"/>
      <c r="BE10" s="259"/>
      <c r="BF10" s="251" t="s">
        <v>42</v>
      </c>
      <c r="BG10" s="252"/>
      <c r="BH10" s="280"/>
      <c r="BJ10" s="18"/>
    </row>
    <row r="11" spans="1:62" ht="12.75" customHeight="1" x14ac:dyDescent="0.25">
      <c r="A11" s="282" t="s">
        <v>53</v>
      </c>
      <c r="B11" s="283"/>
      <c r="C11" s="283"/>
      <c r="D11" s="283"/>
      <c r="E11" s="284"/>
      <c r="F11" s="285" t="s">
        <v>54</v>
      </c>
      <c r="G11" s="283"/>
      <c r="H11" s="283"/>
      <c r="I11" s="286"/>
      <c r="J11" s="285" t="s">
        <v>55</v>
      </c>
      <c r="K11" s="287"/>
      <c r="L11" s="288"/>
      <c r="M11" s="285" t="s">
        <v>56</v>
      </c>
      <c r="N11" s="283"/>
      <c r="O11" s="283"/>
      <c r="P11" s="284"/>
      <c r="Q11" s="289" t="s">
        <v>57</v>
      </c>
      <c r="R11" s="290"/>
      <c r="S11" s="290"/>
      <c r="T11" s="290"/>
      <c r="U11" s="290"/>
      <c r="V11" s="291"/>
      <c r="W11" s="285" t="s">
        <v>58</v>
      </c>
      <c r="X11" s="287"/>
      <c r="Y11" s="287"/>
      <c r="Z11" s="287"/>
      <c r="AA11" s="287"/>
      <c r="AB11" s="292"/>
      <c r="AC11" s="34"/>
      <c r="AD11" s="34"/>
      <c r="AE11" s="247"/>
      <c r="AF11" s="35"/>
      <c r="AG11" s="130"/>
      <c r="AH11" s="130"/>
      <c r="AI11" s="130"/>
      <c r="AJ11" s="130"/>
      <c r="AK11" s="130"/>
      <c r="AL11" s="130"/>
      <c r="AM11" s="130"/>
      <c r="AN11" s="130"/>
      <c r="AO11" s="130"/>
      <c r="AP11" s="131"/>
      <c r="AQ11" s="254"/>
      <c r="AR11" s="255"/>
      <c r="AS11" s="256"/>
      <c r="AT11" s="254"/>
      <c r="AU11" s="255"/>
      <c r="AV11" s="256"/>
      <c r="AW11" s="254"/>
      <c r="AX11" s="255"/>
      <c r="AY11" s="256"/>
      <c r="AZ11" s="254"/>
      <c r="BA11" s="255"/>
      <c r="BB11" s="256"/>
      <c r="BC11" s="260"/>
      <c r="BD11" s="261"/>
      <c r="BE11" s="262"/>
      <c r="BF11" s="254"/>
      <c r="BG11" s="255"/>
      <c r="BH11" s="281"/>
      <c r="BJ11" s="18"/>
    </row>
    <row r="12" spans="1:62" ht="12.75" customHeight="1" thickBot="1" x14ac:dyDescent="0.25">
      <c r="A12" s="263"/>
      <c r="B12" s="264"/>
      <c r="C12" s="264"/>
      <c r="D12" s="264"/>
      <c r="E12" s="265"/>
      <c r="F12" s="266"/>
      <c r="G12" s="264"/>
      <c r="H12" s="264"/>
      <c r="I12" s="267"/>
      <c r="J12" s="268" t="str">
        <f>IF(A12=0,"",A12/F12)</f>
        <v/>
      </c>
      <c r="K12" s="269"/>
      <c r="L12" s="270"/>
      <c r="M12" s="268" t="str">
        <f>IF(A12=0,"",IF(J12&gt;2.8,10,IF(J12&gt;2.099,(J12-2.1)/0.7+8,IF(J12&gt;1.599,(J12-1.6)/0.4*1.9+6,IF(J12&gt;1.199,(J12-1.2)/0.3*1.9+4,IF(J12&gt;1.099,(J12-1.1)/0.09*1.9+2,IF(J12&gt;0.99,(J12-1)/0.1*0.9+1,0)))))))</f>
        <v/>
      </c>
      <c r="N12" s="271"/>
      <c r="O12" s="271"/>
      <c r="P12" s="272"/>
      <c r="Q12" s="273" t="str">
        <f>IF(A12=0,"",IF(M12&lt;2,"Very Low",IF(M12&lt;4,"Low",IF(M12&lt;6,"Moderate",IF(M12&lt;8,"High",IF(M12&lt;10,"Very High",IF(M12&gt;=10,"Extreme")))))))</f>
        <v/>
      </c>
      <c r="R12" s="274"/>
      <c r="S12" s="274"/>
      <c r="T12" s="274"/>
      <c r="U12" s="275"/>
      <c r="V12" s="276"/>
      <c r="W12" s="277"/>
      <c r="X12" s="278"/>
      <c r="Y12" s="278"/>
      <c r="Z12" s="278"/>
      <c r="AA12" s="278"/>
      <c r="AB12" s="279"/>
      <c r="AC12" s="38"/>
      <c r="AD12" s="38"/>
      <c r="AE12" s="247"/>
      <c r="AF12" s="301" t="s">
        <v>59</v>
      </c>
      <c r="AG12" s="302"/>
      <c r="AH12" s="302"/>
      <c r="AI12" s="302"/>
      <c r="AJ12" s="302"/>
      <c r="AK12" s="302"/>
      <c r="AL12" s="302"/>
      <c r="AM12" s="302"/>
      <c r="AN12" s="294" t="s">
        <v>55</v>
      </c>
      <c r="AO12" s="294"/>
      <c r="AP12" s="295"/>
      <c r="AQ12" s="293" t="s">
        <v>60</v>
      </c>
      <c r="AR12" s="294"/>
      <c r="AS12" s="295"/>
      <c r="AT12" s="293" t="s">
        <v>61</v>
      </c>
      <c r="AU12" s="294"/>
      <c r="AV12" s="295"/>
      <c r="AW12" s="293" t="s">
        <v>62</v>
      </c>
      <c r="AX12" s="294"/>
      <c r="AY12" s="295"/>
      <c r="AZ12" s="293" t="s">
        <v>63</v>
      </c>
      <c r="BA12" s="294"/>
      <c r="BB12" s="295"/>
      <c r="BC12" s="293" t="s">
        <v>64</v>
      </c>
      <c r="BD12" s="294"/>
      <c r="BE12" s="295"/>
      <c r="BF12" s="293" t="s">
        <v>65</v>
      </c>
      <c r="BG12" s="294"/>
      <c r="BH12" s="296"/>
      <c r="BJ12" s="18"/>
    </row>
    <row r="13" spans="1:62" ht="12.75" customHeight="1" x14ac:dyDescent="0.25">
      <c r="A13" s="39" t="s">
        <v>66</v>
      </c>
      <c r="B13" s="40"/>
      <c r="C13" s="40"/>
      <c r="D13" s="40"/>
      <c r="E13" s="40"/>
      <c r="F13" s="41"/>
      <c r="G13" s="41"/>
      <c r="H13" s="41"/>
      <c r="I13" s="41"/>
      <c r="J13" s="41"/>
      <c r="K13" s="41"/>
      <c r="L13" s="41"/>
      <c r="M13" s="41"/>
      <c r="N13" s="41"/>
      <c r="O13" s="41"/>
      <c r="P13" s="41"/>
      <c r="Q13" s="41"/>
      <c r="R13" s="41"/>
      <c r="S13" s="41"/>
      <c r="T13" s="41"/>
      <c r="U13" s="41"/>
      <c r="V13" s="41"/>
      <c r="W13" s="41"/>
      <c r="X13" s="41"/>
      <c r="Y13" s="41"/>
      <c r="Z13" s="41"/>
      <c r="AA13" s="41"/>
      <c r="AB13" s="42"/>
      <c r="AC13" s="43"/>
      <c r="AD13" s="43"/>
      <c r="AE13" s="247"/>
      <c r="AF13" s="303"/>
      <c r="AG13" s="304"/>
      <c r="AH13" s="304"/>
      <c r="AI13" s="304"/>
      <c r="AJ13" s="304"/>
      <c r="AK13" s="304"/>
      <c r="AL13" s="304"/>
      <c r="AM13" s="304"/>
      <c r="AN13" s="297" t="s">
        <v>56</v>
      </c>
      <c r="AO13" s="297"/>
      <c r="AP13" s="298"/>
      <c r="AQ13" s="299" t="s">
        <v>67</v>
      </c>
      <c r="AR13" s="297"/>
      <c r="AS13" s="298"/>
      <c r="AT13" s="299" t="s">
        <v>68</v>
      </c>
      <c r="AU13" s="297"/>
      <c r="AV13" s="298"/>
      <c r="AW13" s="299" t="s">
        <v>69</v>
      </c>
      <c r="AX13" s="297"/>
      <c r="AY13" s="298"/>
      <c r="AZ13" s="299" t="s">
        <v>70</v>
      </c>
      <c r="BA13" s="297"/>
      <c r="BB13" s="298"/>
      <c r="BC13" s="299" t="s">
        <v>71</v>
      </c>
      <c r="BD13" s="297"/>
      <c r="BE13" s="298"/>
      <c r="BF13" s="299">
        <v>10</v>
      </c>
      <c r="BG13" s="297"/>
      <c r="BH13" s="300"/>
      <c r="BJ13" s="18"/>
    </row>
    <row r="14" spans="1:62" ht="12.75" customHeight="1" x14ac:dyDescent="0.25">
      <c r="A14" s="282" t="s">
        <v>72</v>
      </c>
      <c r="B14" s="283"/>
      <c r="C14" s="283"/>
      <c r="D14" s="283"/>
      <c r="E14" s="284"/>
      <c r="F14" s="285" t="s">
        <v>53</v>
      </c>
      <c r="G14" s="283"/>
      <c r="H14" s="283"/>
      <c r="I14" s="286"/>
      <c r="J14" s="285" t="s">
        <v>55</v>
      </c>
      <c r="K14" s="287"/>
      <c r="L14" s="288"/>
      <c r="M14" s="285" t="s">
        <v>56</v>
      </c>
      <c r="N14" s="283"/>
      <c r="O14" s="283"/>
      <c r="P14" s="316"/>
      <c r="Q14" s="289" t="s">
        <v>57</v>
      </c>
      <c r="R14" s="290"/>
      <c r="S14" s="290"/>
      <c r="T14" s="290"/>
      <c r="U14" s="290"/>
      <c r="V14" s="317"/>
      <c r="W14" s="285" t="s">
        <v>58</v>
      </c>
      <c r="X14" s="287"/>
      <c r="Y14" s="287"/>
      <c r="Z14" s="287"/>
      <c r="AA14" s="287"/>
      <c r="AB14" s="292"/>
      <c r="AC14" s="34"/>
      <c r="AD14" s="34"/>
      <c r="AE14" s="247"/>
      <c r="AF14" s="301" t="s">
        <v>73</v>
      </c>
      <c r="AG14" s="302"/>
      <c r="AH14" s="302"/>
      <c r="AI14" s="302"/>
      <c r="AJ14" s="302"/>
      <c r="AK14" s="302"/>
      <c r="AL14" s="302"/>
      <c r="AM14" s="302"/>
      <c r="AN14" s="294" t="s">
        <v>55</v>
      </c>
      <c r="AO14" s="294"/>
      <c r="AP14" s="295"/>
      <c r="AQ14" s="293" t="s">
        <v>74</v>
      </c>
      <c r="AR14" s="294"/>
      <c r="AS14" s="295"/>
      <c r="AT14" s="293" t="s">
        <v>75</v>
      </c>
      <c r="AU14" s="294"/>
      <c r="AV14" s="295"/>
      <c r="AW14" s="293" t="s">
        <v>76</v>
      </c>
      <c r="AX14" s="294"/>
      <c r="AY14" s="295"/>
      <c r="AZ14" s="293" t="s">
        <v>77</v>
      </c>
      <c r="BA14" s="294"/>
      <c r="BB14" s="295"/>
      <c r="BC14" s="293" t="s">
        <v>78</v>
      </c>
      <c r="BD14" s="294"/>
      <c r="BE14" s="295"/>
      <c r="BF14" s="293" t="s">
        <v>79</v>
      </c>
      <c r="BG14" s="294"/>
      <c r="BH14" s="296"/>
      <c r="BJ14" s="18"/>
    </row>
    <row r="15" spans="1:62" ht="12.75" customHeight="1" thickBot="1" x14ac:dyDescent="0.25">
      <c r="A15" s="263"/>
      <c r="B15" s="264"/>
      <c r="C15" s="264"/>
      <c r="D15" s="264"/>
      <c r="E15" s="265"/>
      <c r="F15" s="268" t="str">
        <f>IF(A12=0,"",A12)</f>
        <v/>
      </c>
      <c r="G15" s="271"/>
      <c r="H15" s="271"/>
      <c r="I15" s="305"/>
      <c r="J15" s="268" t="str">
        <f>IF(A15=0,"",A15/F15)</f>
        <v/>
      </c>
      <c r="K15" s="269"/>
      <c r="L15" s="270"/>
      <c r="M15" s="268" t="str">
        <f>IF(A15=0,"",IF(J15&lt;0.05,10,IF(J15&lt;0.1401,9-((J15-0.05)/0.09),IF(J15&lt;0.2901,7.9-((J15-0.15)/0.14*1.9),IF(J15&lt;0.4901,5.9-((J15-0.3)/0.19*1.9),IF(J15&lt;0.8901,3.9-((J15-0.5)/0.39*1.9),IF(J15&lt;1.01,1.9-((J15-0.9)/0.1*0.9),1)))))))</f>
        <v/>
      </c>
      <c r="N15" s="271"/>
      <c r="O15" s="271"/>
      <c r="P15" s="272"/>
      <c r="Q15" s="273" t="str">
        <f>IF(A15=0,"",IF(M15&lt;2,"Very Low",IF(M15&lt;4,"Low",IF(M15&lt;6,"Moderate",IF(M15&lt;8,"High",IF(M15&lt;10,"Very High",IF(M15&gt;=10,"Extreme")))))))</f>
        <v/>
      </c>
      <c r="R15" s="274"/>
      <c r="S15" s="274"/>
      <c r="T15" s="274"/>
      <c r="U15" s="275"/>
      <c r="V15" s="276"/>
      <c r="W15" s="306"/>
      <c r="X15" s="307"/>
      <c r="Y15" s="307"/>
      <c r="Z15" s="307"/>
      <c r="AA15" s="307"/>
      <c r="AB15" s="308"/>
      <c r="AC15" s="38"/>
      <c r="AD15" s="38"/>
      <c r="AE15" s="247"/>
      <c r="AF15" s="303"/>
      <c r="AG15" s="304"/>
      <c r="AH15" s="304"/>
      <c r="AI15" s="304"/>
      <c r="AJ15" s="304"/>
      <c r="AK15" s="304"/>
      <c r="AL15" s="304"/>
      <c r="AM15" s="304"/>
      <c r="AN15" s="297" t="s">
        <v>56</v>
      </c>
      <c r="AO15" s="297"/>
      <c r="AP15" s="298"/>
      <c r="AQ15" s="299" t="s">
        <v>67</v>
      </c>
      <c r="AR15" s="297"/>
      <c r="AS15" s="298"/>
      <c r="AT15" s="299" t="s">
        <v>68</v>
      </c>
      <c r="AU15" s="297"/>
      <c r="AV15" s="298"/>
      <c r="AW15" s="299" t="s">
        <v>69</v>
      </c>
      <c r="AX15" s="297"/>
      <c r="AY15" s="298"/>
      <c r="AZ15" s="299" t="s">
        <v>70</v>
      </c>
      <c r="BA15" s="297"/>
      <c r="BB15" s="298"/>
      <c r="BC15" s="299" t="s">
        <v>71</v>
      </c>
      <c r="BD15" s="297"/>
      <c r="BE15" s="298"/>
      <c r="BF15" s="299">
        <v>10</v>
      </c>
      <c r="BG15" s="297"/>
      <c r="BH15" s="300"/>
      <c r="BJ15" s="18"/>
    </row>
    <row r="16" spans="1:62" ht="12.75" customHeight="1" x14ac:dyDescent="0.25">
      <c r="A16" s="39" t="s">
        <v>80</v>
      </c>
      <c r="B16" s="40"/>
      <c r="C16" s="40"/>
      <c r="D16" s="40"/>
      <c r="E16" s="40"/>
      <c r="F16" s="41"/>
      <c r="G16" s="41"/>
      <c r="H16" s="41"/>
      <c r="I16" s="41"/>
      <c r="J16" s="41"/>
      <c r="K16" s="41"/>
      <c r="L16" s="41"/>
      <c r="M16" s="41"/>
      <c r="N16" s="41"/>
      <c r="O16" s="41"/>
      <c r="P16" s="41"/>
      <c r="Q16" s="41"/>
      <c r="R16" s="41"/>
      <c r="S16" s="41"/>
      <c r="T16" s="41"/>
      <c r="U16" s="41"/>
      <c r="V16" s="41"/>
      <c r="W16" s="41"/>
      <c r="X16" s="41"/>
      <c r="Y16" s="41"/>
      <c r="Z16" s="41"/>
      <c r="AA16" s="41"/>
      <c r="AB16" s="42"/>
      <c r="AC16" s="43"/>
      <c r="AD16" s="43"/>
      <c r="AE16" s="247"/>
      <c r="AF16" s="301" t="s">
        <v>80</v>
      </c>
      <c r="AG16" s="302"/>
      <c r="AH16" s="302"/>
      <c r="AI16" s="302"/>
      <c r="AJ16" s="302"/>
      <c r="AK16" s="302"/>
      <c r="AL16" s="302"/>
      <c r="AM16" s="302"/>
      <c r="AN16" s="294" t="s">
        <v>55</v>
      </c>
      <c r="AO16" s="294"/>
      <c r="AP16" s="295"/>
      <c r="AQ16" s="293" t="s">
        <v>81</v>
      </c>
      <c r="AR16" s="294"/>
      <c r="AS16" s="295"/>
      <c r="AT16" s="293" t="s">
        <v>82</v>
      </c>
      <c r="AU16" s="294"/>
      <c r="AV16" s="295"/>
      <c r="AW16" s="293" t="s">
        <v>83</v>
      </c>
      <c r="AX16" s="294"/>
      <c r="AY16" s="295"/>
      <c r="AZ16" s="293" t="s">
        <v>84</v>
      </c>
      <c r="BA16" s="294"/>
      <c r="BB16" s="295"/>
      <c r="BC16" s="293" t="s">
        <v>85</v>
      </c>
      <c r="BD16" s="333"/>
      <c r="BE16" s="334"/>
      <c r="BF16" s="293" t="s">
        <v>86</v>
      </c>
      <c r="BG16" s="294"/>
      <c r="BH16" s="296"/>
      <c r="BJ16" s="18"/>
    </row>
    <row r="17" spans="1:64" ht="12.75" customHeight="1" x14ac:dyDescent="0.25">
      <c r="A17" s="318" t="s">
        <v>87</v>
      </c>
      <c r="B17" s="319"/>
      <c r="C17" s="319"/>
      <c r="D17" s="319"/>
      <c r="E17" s="320"/>
      <c r="F17" s="324" t="s">
        <v>73</v>
      </c>
      <c r="G17" s="319"/>
      <c r="H17" s="319"/>
      <c r="I17" s="320"/>
      <c r="J17" s="309" t="s">
        <v>55</v>
      </c>
      <c r="K17" s="310"/>
      <c r="L17" s="326"/>
      <c r="M17" s="309" t="s">
        <v>56</v>
      </c>
      <c r="N17" s="328"/>
      <c r="O17" s="328"/>
      <c r="P17" s="329"/>
      <c r="Q17" s="324" t="s">
        <v>57</v>
      </c>
      <c r="R17" s="319"/>
      <c r="S17" s="319"/>
      <c r="T17" s="319"/>
      <c r="U17" s="319"/>
      <c r="V17" s="320"/>
      <c r="W17" s="309" t="s">
        <v>58</v>
      </c>
      <c r="X17" s="310"/>
      <c r="Y17" s="310"/>
      <c r="Z17" s="310"/>
      <c r="AA17" s="310"/>
      <c r="AB17" s="311"/>
      <c r="AC17" s="34"/>
      <c r="AD17" s="34"/>
      <c r="AE17" s="247"/>
      <c r="AF17" s="303"/>
      <c r="AG17" s="304"/>
      <c r="AH17" s="304"/>
      <c r="AI17" s="304"/>
      <c r="AJ17" s="304"/>
      <c r="AK17" s="304"/>
      <c r="AL17" s="304"/>
      <c r="AM17" s="304"/>
      <c r="AN17" s="297" t="s">
        <v>56</v>
      </c>
      <c r="AO17" s="297"/>
      <c r="AP17" s="298"/>
      <c r="AQ17" s="299" t="s">
        <v>67</v>
      </c>
      <c r="AR17" s="297"/>
      <c r="AS17" s="298"/>
      <c r="AT17" s="299" t="s">
        <v>68</v>
      </c>
      <c r="AU17" s="297"/>
      <c r="AV17" s="298"/>
      <c r="AW17" s="299" t="s">
        <v>69</v>
      </c>
      <c r="AX17" s="297"/>
      <c r="AY17" s="298"/>
      <c r="AZ17" s="299" t="s">
        <v>70</v>
      </c>
      <c r="BA17" s="297"/>
      <c r="BB17" s="298"/>
      <c r="BC17" s="299" t="s">
        <v>71</v>
      </c>
      <c r="BD17" s="297"/>
      <c r="BE17" s="298"/>
      <c r="BF17" s="299">
        <v>10</v>
      </c>
      <c r="BG17" s="297"/>
      <c r="BH17" s="300"/>
      <c r="BJ17" s="18"/>
    </row>
    <row r="18" spans="1:64" ht="12.75" customHeight="1" x14ac:dyDescent="0.25">
      <c r="A18" s="321"/>
      <c r="B18" s="322"/>
      <c r="C18" s="322"/>
      <c r="D18" s="322"/>
      <c r="E18" s="323"/>
      <c r="F18" s="325"/>
      <c r="G18" s="322"/>
      <c r="H18" s="322"/>
      <c r="I18" s="323"/>
      <c r="J18" s="312"/>
      <c r="K18" s="313"/>
      <c r="L18" s="327"/>
      <c r="M18" s="330"/>
      <c r="N18" s="331"/>
      <c r="O18" s="331"/>
      <c r="P18" s="332"/>
      <c r="Q18" s="325"/>
      <c r="R18" s="322"/>
      <c r="S18" s="322"/>
      <c r="T18" s="322"/>
      <c r="U18" s="322"/>
      <c r="V18" s="323"/>
      <c r="W18" s="312"/>
      <c r="X18" s="313"/>
      <c r="Y18" s="313"/>
      <c r="Z18" s="313"/>
      <c r="AA18" s="313"/>
      <c r="AB18" s="314"/>
      <c r="AC18" s="34"/>
      <c r="AD18" s="34"/>
      <c r="AE18" s="247"/>
      <c r="AF18" s="301" t="s">
        <v>88</v>
      </c>
      <c r="AG18" s="302"/>
      <c r="AH18" s="302"/>
      <c r="AI18" s="302"/>
      <c r="AJ18" s="302"/>
      <c r="AK18" s="302"/>
      <c r="AL18" s="302"/>
      <c r="AM18" s="302"/>
      <c r="AN18" s="294" t="s">
        <v>55</v>
      </c>
      <c r="AO18" s="294"/>
      <c r="AP18" s="295"/>
      <c r="AQ18" s="293" t="s">
        <v>89</v>
      </c>
      <c r="AR18" s="294"/>
      <c r="AS18" s="295"/>
      <c r="AT18" s="293" t="s">
        <v>90</v>
      </c>
      <c r="AU18" s="294"/>
      <c r="AV18" s="295"/>
      <c r="AW18" s="293" t="s">
        <v>91</v>
      </c>
      <c r="AX18" s="294"/>
      <c r="AY18" s="295"/>
      <c r="AZ18" s="293" t="s">
        <v>92</v>
      </c>
      <c r="BA18" s="294"/>
      <c r="BB18" s="295"/>
      <c r="BC18" s="293" t="s">
        <v>93</v>
      </c>
      <c r="BD18" s="294"/>
      <c r="BE18" s="295"/>
      <c r="BF18" s="293" t="s">
        <v>94</v>
      </c>
      <c r="BG18" s="294"/>
      <c r="BH18" s="296"/>
      <c r="BJ18" s="18"/>
    </row>
    <row r="19" spans="1:64" ht="12.75" customHeight="1" thickBot="1" x14ac:dyDescent="0.25">
      <c r="A19" s="263"/>
      <c r="B19" s="264"/>
      <c r="C19" s="264"/>
      <c r="D19" s="264"/>
      <c r="E19" s="265"/>
      <c r="F19" s="268" t="str">
        <f>J15</f>
        <v/>
      </c>
      <c r="G19" s="271"/>
      <c r="H19" s="271"/>
      <c r="I19" s="305"/>
      <c r="J19" s="268" t="str">
        <f>IF(A19=0,"",A19*F19)</f>
        <v/>
      </c>
      <c r="K19" s="269"/>
      <c r="L19" s="270"/>
      <c r="M19" s="273" t="str">
        <f>IF(A19=0,"",IF(J19&lt;5,10,IF(J19&lt;14.01,9-(J19-5)/9,IF(J19&lt;29.01,7.9-((J19-15)/14*1.9),IF(J19&lt;54.01,5.9-((J19-30)/24*1.9),IF(J19&lt;79.01,3.9-((J19-55)/24*1.9),IF(J19&lt;100.01,1.9-((J19-80)/20*0.9),1)))))))</f>
        <v/>
      </c>
      <c r="N19" s="274"/>
      <c r="O19" s="274"/>
      <c r="P19" s="315"/>
      <c r="Q19" s="273" t="str">
        <f>IF(A19=0,"",IF(M19&lt;2,"Very Low",IF(M19&lt;4,"Low",IF(M19&lt;6,"Moderate",IF(M19&lt;8,"High",IF(M19&lt;10,"Very High",IF(M19&gt;=10,"Extreme")))))))</f>
        <v/>
      </c>
      <c r="R19" s="274"/>
      <c r="S19" s="274"/>
      <c r="T19" s="274"/>
      <c r="U19" s="275"/>
      <c r="V19" s="276"/>
      <c r="W19" s="306"/>
      <c r="X19" s="307"/>
      <c r="Y19" s="307"/>
      <c r="Z19" s="307"/>
      <c r="AA19" s="307"/>
      <c r="AB19" s="308"/>
      <c r="AC19" s="38"/>
      <c r="AD19" s="38"/>
      <c r="AE19" s="247"/>
      <c r="AF19" s="303"/>
      <c r="AG19" s="304"/>
      <c r="AH19" s="304"/>
      <c r="AI19" s="304"/>
      <c r="AJ19" s="304"/>
      <c r="AK19" s="304"/>
      <c r="AL19" s="304"/>
      <c r="AM19" s="304"/>
      <c r="AN19" s="297" t="s">
        <v>56</v>
      </c>
      <c r="AO19" s="297"/>
      <c r="AP19" s="298"/>
      <c r="AQ19" s="299" t="s">
        <v>67</v>
      </c>
      <c r="AR19" s="297"/>
      <c r="AS19" s="298"/>
      <c r="AT19" s="299" t="s">
        <v>68</v>
      </c>
      <c r="AU19" s="297"/>
      <c r="AV19" s="298"/>
      <c r="AW19" s="299" t="s">
        <v>69</v>
      </c>
      <c r="AX19" s="297"/>
      <c r="AY19" s="298"/>
      <c r="AZ19" s="299" t="s">
        <v>70</v>
      </c>
      <c r="BA19" s="297"/>
      <c r="BB19" s="298"/>
      <c r="BC19" s="299" t="s">
        <v>71</v>
      </c>
      <c r="BD19" s="297"/>
      <c r="BE19" s="298"/>
      <c r="BF19" s="299">
        <v>10</v>
      </c>
      <c r="BG19" s="297"/>
      <c r="BH19" s="300"/>
      <c r="BJ19" s="18"/>
    </row>
    <row r="20" spans="1:64" ht="12.75" customHeight="1" x14ac:dyDescent="0.25">
      <c r="A20" s="39" t="s">
        <v>88</v>
      </c>
      <c r="B20" s="40"/>
      <c r="C20" s="40"/>
      <c r="D20" s="40"/>
      <c r="E20" s="40"/>
      <c r="F20" s="41"/>
      <c r="G20" s="41"/>
      <c r="H20" s="41"/>
      <c r="I20" s="41"/>
      <c r="J20" s="41"/>
      <c r="K20" s="41"/>
      <c r="L20" s="41"/>
      <c r="M20" s="41"/>
      <c r="N20" s="41"/>
      <c r="O20" s="41"/>
      <c r="P20" s="41"/>
      <c r="Q20" s="41"/>
      <c r="R20" s="41"/>
      <c r="S20" s="41"/>
      <c r="T20" s="41"/>
      <c r="U20" s="41"/>
      <c r="V20" s="41"/>
      <c r="W20" s="41"/>
      <c r="X20" s="41"/>
      <c r="Y20" s="41"/>
      <c r="Z20" s="41"/>
      <c r="AA20" s="41"/>
      <c r="AB20" s="42"/>
      <c r="AC20" s="43"/>
      <c r="AD20" s="43"/>
      <c r="AE20" s="247"/>
      <c r="AF20" s="301" t="s">
        <v>95</v>
      </c>
      <c r="AG20" s="302"/>
      <c r="AH20" s="302"/>
      <c r="AI20" s="302"/>
      <c r="AJ20" s="302"/>
      <c r="AK20" s="302"/>
      <c r="AL20" s="302"/>
      <c r="AM20" s="302"/>
      <c r="AN20" s="294" t="s">
        <v>55</v>
      </c>
      <c r="AO20" s="294"/>
      <c r="AP20" s="295"/>
      <c r="AQ20" s="293" t="s">
        <v>81</v>
      </c>
      <c r="AR20" s="294"/>
      <c r="AS20" s="295"/>
      <c r="AT20" s="293" t="s">
        <v>82</v>
      </c>
      <c r="AU20" s="294"/>
      <c r="AV20" s="295"/>
      <c r="AW20" s="293" t="s">
        <v>83</v>
      </c>
      <c r="AX20" s="294"/>
      <c r="AY20" s="295"/>
      <c r="AZ20" s="293" t="s">
        <v>84</v>
      </c>
      <c r="BA20" s="294"/>
      <c r="BB20" s="295"/>
      <c r="BC20" s="293" t="s">
        <v>96</v>
      </c>
      <c r="BD20" s="294"/>
      <c r="BE20" s="295"/>
      <c r="BF20" s="293" t="s">
        <v>97</v>
      </c>
      <c r="BG20" s="294"/>
      <c r="BH20" s="296"/>
      <c r="BJ20" s="18"/>
    </row>
    <row r="21" spans="1:64" ht="12.75" customHeight="1" thickBot="1" x14ac:dyDescent="0.3">
      <c r="A21" s="282" t="s">
        <v>98</v>
      </c>
      <c r="B21" s="283"/>
      <c r="C21" s="283"/>
      <c r="D21" s="283"/>
      <c r="E21" s="284"/>
      <c r="F21" s="122"/>
      <c r="G21" s="127"/>
      <c r="H21" s="127"/>
      <c r="I21" s="127"/>
      <c r="J21" s="127"/>
      <c r="K21" s="127"/>
      <c r="L21" s="46"/>
      <c r="M21" s="285" t="s">
        <v>56</v>
      </c>
      <c r="N21" s="283"/>
      <c r="O21" s="283"/>
      <c r="P21" s="316"/>
      <c r="Q21" s="289" t="s">
        <v>57</v>
      </c>
      <c r="R21" s="290"/>
      <c r="S21" s="290"/>
      <c r="T21" s="290"/>
      <c r="U21" s="290"/>
      <c r="V21" s="291"/>
      <c r="W21" s="285" t="s">
        <v>58</v>
      </c>
      <c r="X21" s="287"/>
      <c r="Y21" s="287"/>
      <c r="Z21" s="287"/>
      <c r="AA21" s="287"/>
      <c r="AB21" s="292"/>
      <c r="AC21" s="34"/>
      <c r="AD21" s="34"/>
      <c r="AE21" s="247"/>
      <c r="AF21" s="343"/>
      <c r="AG21" s="344"/>
      <c r="AH21" s="344"/>
      <c r="AI21" s="344"/>
      <c r="AJ21" s="344"/>
      <c r="AK21" s="344"/>
      <c r="AL21" s="344"/>
      <c r="AM21" s="344"/>
      <c r="AN21" s="336" t="s">
        <v>56</v>
      </c>
      <c r="AO21" s="336"/>
      <c r="AP21" s="337"/>
      <c r="AQ21" s="335" t="s">
        <v>67</v>
      </c>
      <c r="AR21" s="336"/>
      <c r="AS21" s="337"/>
      <c r="AT21" s="335" t="s">
        <v>68</v>
      </c>
      <c r="AU21" s="336"/>
      <c r="AV21" s="337"/>
      <c r="AW21" s="335" t="s">
        <v>69</v>
      </c>
      <c r="AX21" s="336"/>
      <c r="AY21" s="337"/>
      <c r="AZ21" s="335" t="s">
        <v>70</v>
      </c>
      <c r="BA21" s="336"/>
      <c r="BB21" s="337"/>
      <c r="BC21" s="335" t="s">
        <v>71</v>
      </c>
      <c r="BD21" s="336"/>
      <c r="BE21" s="337"/>
      <c r="BF21" s="335">
        <v>10</v>
      </c>
      <c r="BG21" s="336"/>
      <c r="BH21" s="338"/>
      <c r="BJ21" s="18"/>
    </row>
    <row r="22" spans="1:64" ht="12.75" customHeight="1" thickBot="1" x14ac:dyDescent="0.25">
      <c r="A22" s="263"/>
      <c r="B22" s="264"/>
      <c r="C22" s="264"/>
      <c r="D22" s="264"/>
      <c r="E22" s="265"/>
      <c r="F22" s="47"/>
      <c r="G22" s="126"/>
      <c r="H22" s="126"/>
      <c r="I22" s="126"/>
      <c r="J22" s="126"/>
      <c r="K22" s="126"/>
      <c r="L22" s="49"/>
      <c r="M22" s="339" t="str">
        <f>IF(A22=0,"",IF(A22&gt;119,10,IF(A22&gt;90.99,(A22-91)/28+8,IF(A22&gt;80.99,(A22-81)/9*1.9+6,IF(A22&gt;60.99,(A22-61)/19*1.9+4,IF(A22&gt;20.99,(A22-21)/39*1.9+2,IF(A22&gt;0,(A22-0)/20*0.9+1,1)))))))</f>
        <v/>
      </c>
      <c r="N22" s="340"/>
      <c r="O22" s="340"/>
      <c r="P22" s="315"/>
      <c r="Q22" s="273" t="str">
        <f>IF(A22=0,"",IF(M22&lt;2,"Very Low",IF(M22&lt;4,"Low",IF(M22&lt;6,"Moderate",IF(M22&lt;8,"High",IF(M22&lt;10,"Very High",IF(M22&gt;=10,"Extreme")))))))</f>
        <v/>
      </c>
      <c r="R22" s="274"/>
      <c r="S22" s="274"/>
      <c r="T22" s="274"/>
      <c r="U22" s="275"/>
      <c r="V22" s="276"/>
      <c r="W22" s="306"/>
      <c r="X22" s="307"/>
      <c r="Y22" s="307"/>
      <c r="Z22" s="307"/>
      <c r="AA22" s="307"/>
      <c r="AB22" s="308"/>
      <c r="AC22" s="38"/>
      <c r="AD22" s="38"/>
      <c r="AE22" s="247"/>
      <c r="AF22" s="248" t="s">
        <v>99</v>
      </c>
      <c r="AG22" s="248"/>
      <c r="AH22" s="248"/>
      <c r="AI22" s="248"/>
      <c r="AJ22" s="248"/>
      <c r="AK22" s="248"/>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2"/>
      <c r="BJ22" s="18"/>
    </row>
    <row r="23" spans="1:64" ht="12.75" customHeight="1" x14ac:dyDescent="0.2">
      <c r="A23" s="39" t="s">
        <v>95</v>
      </c>
      <c r="B23" s="40"/>
      <c r="C23" s="40"/>
      <c r="D23" s="40"/>
      <c r="E23" s="40"/>
      <c r="F23" s="41"/>
      <c r="G23" s="41"/>
      <c r="H23" s="41"/>
      <c r="I23" s="41"/>
      <c r="J23" s="41"/>
      <c r="K23" s="41"/>
      <c r="L23" s="41"/>
      <c r="M23" s="41"/>
      <c r="N23" s="41"/>
      <c r="O23" s="41"/>
      <c r="P23" s="41"/>
      <c r="Q23" s="41"/>
      <c r="R23" s="41"/>
      <c r="S23" s="41"/>
      <c r="T23" s="41"/>
      <c r="U23" s="41"/>
      <c r="V23" s="41"/>
      <c r="W23" s="41"/>
      <c r="X23" s="41"/>
      <c r="Y23" s="41"/>
      <c r="Z23" s="41"/>
      <c r="AA23" s="41"/>
      <c r="AB23" s="42"/>
      <c r="AC23" s="43"/>
      <c r="AD23" s="43"/>
      <c r="AE23" s="352" t="s">
        <v>100</v>
      </c>
      <c r="AF23" s="354" t="s">
        <v>101</v>
      </c>
      <c r="AG23" s="355"/>
      <c r="AH23" s="356"/>
      <c r="AI23" s="356"/>
      <c r="AJ23" s="356"/>
      <c r="AK23" s="356"/>
      <c r="AL23" s="200"/>
      <c r="AM23" s="357"/>
      <c r="AN23" s="358" t="s">
        <v>102</v>
      </c>
      <c r="AO23" s="200"/>
      <c r="AP23" s="200"/>
      <c r="AQ23" s="200"/>
      <c r="AR23" s="200"/>
      <c r="AS23" s="200"/>
      <c r="AT23" s="200"/>
      <c r="AU23" s="200"/>
      <c r="AV23" s="200"/>
      <c r="AW23" s="200"/>
      <c r="AX23" s="200"/>
      <c r="AY23" s="200"/>
      <c r="AZ23" s="200"/>
      <c r="BA23" s="200"/>
      <c r="BB23" s="200"/>
      <c r="BC23" s="200"/>
      <c r="BD23" s="200"/>
      <c r="BE23" s="200"/>
      <c r="BF23" s="200"/>
      <c r="BG23" s="200"/>
      <c r="BH23" s="201"/>
      <c r="BJ23" s="18"/>
    </row>
    <row r="24" spans="1:64" ht="12.75" customHeight="1" x14ac:dyDescent="0.2">
      <c r="A24" s="318" t="s">
        <v>103</v>
      </c>
      <c r="B24" s="319"/>
      <c r="C24" s="319"/>
      <c r="D24" s="319"/>
      <c r="E24" s="320"/>
      <c r="F24" s="123"/>
      <c r="G24" s="124"/>
      <c r="H24" s="124"/>
      <c r="I24" s="52"/>
      <c r="J24" s="52"/>
      <c r="K24" s="52"/>
      <c r="L24" s="53"/>
      <c r="M24" s="309" t="s">
        <v>56</v>
      </c>
      <c r="N24" s="328"/>
      <c r="O24" s="328"/>
      <c r="P24" s="329"/>
      <c r="Q24" s="324" t="s">
        <v>57</v>
      </c>
      <c r="R24" s="319"/>
      <c r="S24" s="319"/>
      <c r="T24" s="319"/>
      <c r="U24" s="319"/>
      <c r="V24" s="320"/>
      <c r="W24" s="309" t="s">
        <v>58</v>
      </c>
      <c r="X24" s="310"/>
      <c r="Y24" s="310"/>
      <c r="Z24" s="310"/>
      <c r="AA24" s="310"/>
      <c r="AB24" s="311"/>
      <c r="AC24" s="34"/>
      <c r="AD24" s="34"/>
      <c r="AE24" s="352"/>
      <c r="AF24" s="348" t="s">
        <v>104</v>
      </c>
      <c r="AG24" s="349"/>
      <c r="AH24" s="346"/>
      <c r="AI24" s="346"/>
      <c r="AJ24" s="346"/>
      <c r="AK24" s="346"/>
      <c r="AL24" s="346"/>
      <c r="AM24" s="350"/>
      <c r="AN24" s="345" t="s">
        <v>105</v>
      </c>
      <c r="AO24" s="346"/>
      <c r="AP24" s="346"/>
      <c r="AQ24" s="346"/>
      <c r="AR24" s="346"/>
      <c r="AS24" s="346"/>
      <c r="AT24" s="346"/>
      <c r="AU24" s="346"/>
      <c r="AV24" s="346"/>
      <c r="AW24" s="346"/>
      <c r="AX24" s="346"/>
      <c r="AY24" s="346"/>
      <c r="AZ24" s="346"/>
      <c r="BA24" s="346"/>
      <c r="BB24" s="346"/>
      <c r="BC24" s="346"/>
      <c r="BD24" s="346"/>
      <c r="BE24" s="346"/>
      <c r="BF24" s="346"/>
      <c r="BG24" s="346"/>
      <c r="BH24" s="347"/>
      <c r="BJ24" s="18"/>
    </row>
    <row r="25" spans="1:64" ht="12.75" customHeight="1" x14ac:dyDescent="0.2">
      <c r="A25" s="321"/>
      <c r="B25" s="322"/>
      <c r="C25" s="322"/>
      <c r="D25" s="322"/>
      <c r="E25" s="323"/>
      <c r="F25" s="54"/>
      <c r="G25" s="55"/>
      <c r="H25" s="55"/>
      <c r="I25" s="55"/>
      <c r="J25" s="55"/>
      <c r="K25" s="55"/>
      <c r="L25" s="56"/>
      <c r="M25" s="330"/>
      <c r="N25" s="331"/>
      <c r="O25" s="331"/>
      <c r="P25" s="332"/>
      <c r="Q25" s="325"/>
      <c r="R25" s="322"/>
      <c r="S25" s="322"/>
      <c r="T25" s="322"/>
      <c r="U25" s="322"/>
      <c r="V25" s="323"/>
      <c r="W25" s="312"/>
      <c r="X25" s="313"/>
      <c r="Y25" s="313"/>
      <c r="Z25" s="313"/>
      <c r="AA25" s="313"/>
      <c r="AB25" s="314"/>
      <c r="AC25" s="34"/>
      <c r="AD25" s="34"/>
      <c r="AE25" s="352"/>
      <c r="AF25" s="348" t="s">
        <v>106</v>
      </c>
      <c r="AG25" s="349"/>
      <c r="AH25" s="287"/>
      <c r="AI25" s="287"/>
      <c r="AJ25" s="287"/>
      <c r="AK25" s="287"/>
      <c r="AL25" s="346"/>
      <c r="AM25" s="350"/>
      <c r="AN25" s="345" t="s">
        <v>107</v>
      </c>
      <c r="AO25" s="346"/>
      <c r="AP25" s="346"/>
      <c r="AQ25" s="346"/>
      <c r="AR25" s="346"/>
      <c r="AS25" s="346"/>
      <c r="AT25" s="346"/>
      <c r="AU25" s="346"/>
      <c r="AV25" s="346"/>
      <c r="AW25" s="346"/>
      <c r="AX25" s="346"/>
      <c r="AY25" s="346"/>
      <c r="AZ25" s="346"/>
      <c r="BA25" s="346"/>
      <c r="BB25" s="346"/>
      <c r="BC25" s="346"/>
      <c r="BD25" s="346"/>
      <c r="BE25" s="346"/>
      <c r="BF25" s="346"/>
      <c r="BG25" s="346"/>
      <c r="BH25" s="347"/>
      <c r="BJ25" s="18"/>
    </row>
    <row r="26" spans="1:64" ht="12.75" customHeight="1" thickBot="1" x14ac:dyDescent="0.25">
      <c r="A26" s="263"/>
      <c r="B26" s="264"/>
      <c r="C26" s="264"/>
      <c r="D26" s="264"/>
      <c r="E26" s="265"/>
      <c r="F26" s="47"/>
      <c r="G26" s="126"/>
      <c r="H26" s="126"/>
      <c r="I26" s="126"/>
      <c r="J26" s="126"/>
      <c r="K26" s="126"/>
      <c r="L26" s="49"/>
      <c r="M26" s="268" t="str">
        <f>IF(A26=0,"",IF(A26&lt;10,10,IF(A26&lt;15.01,9-((A26-10)/5),IF(A26&lt;29.01,7.9-((A26-15)/14*1.9),IF(A26&lt;54.01,5.9-((A26-30)/24*1.9),IF(A26&lt;79.01,3.9-((A26-55)/24*1.9),IF(A26&lt;100.01,1.9-((A26-80)/20*0.9),1)))))))</f>
        <v/>
      </c>
      <c r="N26" s="271"/>
      <c r="O26" s="271"/>
      <c r="P26" s="272"/>
      <c r="Q26" s="273" t="str">
        <f>IF(A26=0,"",IF(M26&lt;2,"Very Low",IF(M26&lt;4,"Low",IF(M26&lt;6,"Moderate",IF(M26&lt;8,"High",IF(M26&lt;10,"Very High",IF(M26&gt;=10,"Extreme")))))))</f>
        <v/>
      </c>
      <c r="R26" s="274"/>
      <c r="S26" s="274"/>
      <c r="T26" s="274"/>
      <c r="U26" s="275"/>
      <c r="V26" s="276"/>
      <c r="W26" s="306"/>
      <c r="X26" s="307"/>
      <c r="Y26" s="307"/>
      <c r="Z26" s="307"/>
      <c r="AA26" s="307"/>
      <c r="AB26" s="308"/>
      <c r="AC26" s="38"/>
      <c r="AD26" s="38"/>
      <c r="AE26" s="352"/>
      <c r="AF26" s="348" t="s">
        <v>108</v>
      </c>
      <c r="AG26" s="349"/>
      <c r="AH26" s="287"/>
      <c r="AI26" s="287"/>
      <c r="AJ26" s="287"/>
      <c r="AK26" s="287"/>
      <c r="AL26" s="346"/>
      <c r="AM26" s="350"/>
      <c r="AN26" s="351" t="s">
        <v>109</v>
      </c>
      <c r="AO26" s="346"/>
      <c r="AP26" s="346"/>
      <c r="AQ26" s="346"/>
      <c r="AR26" s="346"/>
      <c r="AS26" s="346"/>
      <c r="AT26" s="346"/>
      <c r="AU26" s="346"/>
      <c r="AV26" s="346"/>
      <c r="AW26" s="346"/>
      <c r="AX26" s="346"/>
      <c r="AY26" s="346"/>
      <c r="AZ26" s="346"/>
      <c r="BA26" s="346"/>
      <c r="BB26" s="346"/>
      <c r="BC26" s="346"/>
      <c r="BD26" s="346"/>
      <c r="BE26" s="346"/>
      <c r="BF26" s="346"/>
      <c r="BG26" s="346"/>
      <c r="BH26" s="347"/>
      <c r="BJ26" s="18"/>
    </row>
    <row r="27" spans="1:64" ht="12.75" customHeight="1" x14ac:dyDescent="0.2">
      <c r="A27" s="39"/>
      <c r="B27" s="40"/>
      <c r="C27" s="40"/>
      <c r="D27" s="40"/>
      <c r="E27" s="40"/>
      <c r="F27" s="57"/>
      <c r="G27" s="57"/>
      <c r="H27" s="57"/>
      <c r="I27" s="57"/>
      <c r="J27" s="57"/>
      <c r="K27" s="57"/>
      <c r="L27" s="58"/>
      <c r="M27" s="359" t="s">
        <v>110</v>
      </c>
      <c r="N27" s="360"/>
      <c r="O27" s="360"/>
      <c r="P27" s="361"/>
      <c r="Q27" s="362"/>
      <c r="R27" s="362"/>
      <c r="S27" s="362"/>
      <c r="T27" s="362"/>
      <c r="U27" s="362"/>
      <c r="V27" s="363"/>
      <c r="W27" s="285" t="s">
        <v>58</v>
      </c>
      <c r="X27" s="287"/>
      <c r="Y27" s="287"/>
      <c r="Z27" s="287"/>
      <c r="AA27" s="287"/>
      <c r="AB27" s="292"/>
      <c r="AC27" s="34"/>
      <c r="AD27" s="34"/>
      <c r="AE27" s="352"/>
      <c r="AF27" s="348" t="s">
        <v>111</v>
      </c>
      <c r="AG27" s="349"/>
      <c r="AH27" s="287"/>
      <c r="AI27" s="287"/>
      <c r="AJ27" s="287"/>
      <c r="AK27" s="287"/>
      <c r="AL27" s="346"/>
      <c r="AM27" s="350"/>
      <c r="AN27" s="351" t="s">
        <v>112</v>
      </c>
      <c r="AO27" s="346"/>
      <c r="AP27" s="346"/>
      <c r="AQ27" s="346"/>
      <c r="AR27" s="346"/>
      <c r="AS27" s="346"/>
      <c r="AT27" s="346"/>
      <c r="AU27" s="346"/>
      <c r="AV27" s="346"/>
      <c r="AW27" s="346"/>
      <c r="AX27" s="346"/>
      <c r="AY27" s="346"/>
      <c r="AZ27" s="346"/>
      <c r="BA27" s="346"/>
      <c r="BB27" s="346"/>
      <c r="BC27" s="346"/>
      <c r="BD27" s="346"/>
      <c r="BE27" s="346"/>
      <c r="BF27" s="346"/>
      <c r="BG27" s="346"/>
      <c r="BH27" s="347"/>
      <c r="BJ27" s="18"/>
    </row>
    <row r="28" spans="1:64" ht="12.75" customHeight="1" thickBot="1" x14ac:dyDescent="0.25">
      <c r="A28" s="59" t="s">
        <v>113</v>
      </c>
      <c r="B28" s="60"/>
      <c r="C28" s="60"/>
      <c r="D28" s="60"/>
      <c r="E28" s="61"/>
      <c r="F28" s="61"/>
      <c r="G28" s="61"/>
      <c r="H28" s="61"/>
      <c r="I28" s="61"/>
      <c r="J28" s="61"/>
      <c r="K28" s="61"/>
      <c r="L28" s="62"/>
      <c r="M28" s="266"/>
      <c r="N28" s="264"/>
      <c r="O28" s="264"/>
      <c r="P28" s="364"/>
      <c r="Q28" s="365"/>
      <c r="R28" s="365"/>
      <c r="S28" s="365"/>
      <c r="T28" s="365"/>
      <c r="U28" s="365"/>
      <c r="V28" s="366"/>
      <c r="W28" s="306"/>
      <c r="X28" s="307"/>
      <c r="Y28" s="307"/>
      <c r="Z28" s="307"/>
      <c r="AA28" s="307"/>
      <c r="AB28" s="308"/>
      <c r="AC28" s="38"/>
      <c r="AD28" s="38"/>
      <c r="AE28" s="352"/>
      <c r="AF28" s="348" t="s">
        <v>114</v>
      </c>
      <c r="AG28" s="349"/>
      <c r="AH28" s="287"/>
      <c r="AI28" s="287"/>
      <c r="AJ28" s="287"/>
      <c r="AK28" s="287"/>
      <c r="AL28" s="367"/>
      <c r="AM28" s="368"/>
      <c r="AN28" s="345" t="s">
        <v>115</v>
      </c>
      <c r="AO28" s="346"/>
      <c r="AP28" s="346"/>
      <c r="AQ28" s="346"/>
      <c r="AR28" s="346"/>
      <c r="AS28" s="346"/>
      <c r="AT28" s="346"/>
      <c r="AU28" s="346"/>
      <c r="AV28" s="346"/>
      <c r="AW28" s="346"/>
      <c r="AX28" s="346"/>
      <c r="AY28" s="346"/>
      <c r="AZ28" s="346"/>
      <c r="BA28" s="346"/>
      <c r="BB28" s="346"/>
      <c r="BC28" s="346"/>
      <c r="BD28" s="346"/>
      <c r="BE28" s="346"/>
      <c r="BF28" s="346"/>
      <c r="BG28" s="346"/>
      <c r="BH28" s="347"/>
      <c r="BJ28" s="18"/>
    </row>
    <row r="29" spans="1:64" ht="12.75" customHeight="1" thickBot="1" x14ac:dyDescent="0.25">
      <c r="A29" s="39"/>
      <c r="B29" s="40"/>
      <c r="C29" s="40"/>
      <c r="D29" s="40"/>
      <c r="E29" s="40"/>
      <c r="F29" s="57"/>
      <c r="G29" s="57"/>
      <c r="H29" s="57"/>
      <c r="I29" s="57"/>
      <c r="J29" s="57"/>
      <c r="K29" s="57"/>
      <c r="L29" s="58"/>
      <c r="M29" s="359" t="s">
        <v>110</v>
      </c>
      <c r="N29" s="360"/>
      <c r="O29" s="360"/>
      <c r="P29" s="396"/>
      <c r="Q29" s="397"/>
      <c r="R29" s="362"/>
      <c r="S29" s="362"/>
      <c r="T29" s="362"/>
      <c r="U29" s="398"/>
      <c r="V29" s="399"/>
      <c r="W29" s="285" t="s">
        <v>58</v>
      </c>
      <c r="X29" s="287"/>
      <c r="Y29" s="287"/>
      <c r="Z29" s="287"/>
      <c r="AA29" s="287"/>
      <c r="AB29" s="292"/>
      <c r="AC29" s="34"/>
      <c r="AD29" s="34"/>
      <c r="AE29" s="352"/>
      <c r="AF29" s="400" t="s">
        <v>116</v>
      </c>
      <c r="AG29" s="401"/>
      <c r="AH29" s="402"/>
      <c r="AI29" s="402"/>
      <c r="AJ29" s="402"/>
      <c r="AK29" s="402"/>
      <c r="AL29" s="403"/>
      <c r="AM29" s="404"/>
      <c r="AN29" s="405" t="s">
        <v>117</v>
      </c>
      <c r="AO29" s="406"/>
      <c r="AP29" s="406"/>
      <c r="AQ29" s="406"/>
      <c r="AR29" s="406"/>
      <c r="AS29" s="406"/>
      <c r="AT29" s="406"/>
      <c r="AU29" s="406"/>
      <c r="AV29" s="406"/>
      <c r="AW29" s="406"/>
      <c r="AX29" s="406"/>
      <c r="AY29" s="406"/>
      <c r="AZ29" s="406"/>
      <c r="BA29" s="406"/>
      <c r="BB29" s="406"/>
      <c r="BC29" s="406"/>
      <c r="BD29" s="406"/>
      <c r="BE29" s="406"/>
      <c r="BF29" s="406"/>
      <c r="BG29" s="406"/>
      <c r="BH29" s="407"/>
      <c r="BJ29" s="18"/>
    </row>
    <row r="30" spans="1:64" ht="12.75" customHeight="1" thickBot="1" x14ac:dyDescent="0.25">
      <c r="A30" s="63" t="s">
        <v>118</v>
      </c>
      <c r="B30" s="64"/>
      <c r="C30" s="64"/>
      <c r="D30" s="64"/>
      <c r="E30" s="65"/>
      <c r="F30" s="65"/>
      <c r="G30" s="65"/>
      <c r="H30" s="65"/>
      <c r="I30" s="65"/>
      <c r="J30" s="65"/>
      <c r="K30" s="65"/>
      <c r="L30" s="66"/>
      <c r="M30" s="408"/>
      <c r="N30" s="409"/>
      <c r="O30" s="409"/>
      <c r="P30" s="410"/>
      <c r="Q30" s="309"/>
      <c r="R30" s="328"/>
      <c r="S30" s="328"/>
      <c r="T30" s="328"/>
      <c r="U30" s="411"/>
      <c r="V30" s="412"/>
      <c r="W30" s="306"/>
      <c r="X30" s="307"/>
      <c r="Y30" s="307"/>
      <c r="Z30" s="307"/>
      <c r="AA30" s="307"/>
      <c r="AB30" s="308"/>
      <c r="AC30" s="38"/>
      <c r="AD30" s="38"/>
      <c r="AE30" s="352"/>
      <c r="AF30" s="248" t="s">
        <v>119</v>
      </c>
      <c r="AG30" s="248"/>
      <c r="AH30" s="248"/>
      <c r="AI30" s="248"/>
      <c r="AJ30" s="248"/>
      <c r="AK30" s="248"/>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2"/>
      <c r="BJ30" s="18"/>
    </row>
    <row r="31" spans="1:64" ht="12.75" customHeight="1" thickTop="1" thickBot="1" x14ac:dyDescent="0.3">
      <c r="A31" s="421" t="s">
        <v>120</v>
      </c>
      <c r="B31" s="422"/>
      <c r="C31" s="422"/>
      <c r="D31" s="422"/>
      <c r="E31" s="423"/>
      <c r="F31" s="423"/>
      <c r="G31" s="423"/>
      <c r="H31" s="423"/>
      <c r="I31" s="423"/>
      <c r="J31" s="423"/>
      <c r="K31" s="423"/>
      <c r="L31" s="423"/>
      <c r="M31" s="424" t="str">
        <f>IF(A12=0,"",SUM(M11:P30))</f>
        <v/>
      </c>
      <c r="N31" s="424"/>
      <c r="O31" s="424"/>
      <c r="P31" s="425"/>
      <c r="Q31" s="369"/>
      <c r="R31" s="369"/>
      <c r="S31" s="369"/>
      <c r="T31" s="369"/>
      <c r="U31" s="370"/>
      <c r="V31" s="370"/>
      <c r="W31" s="370"/>
      <c r="X31" s="370"/>
      <c r="Y31" s="370"/>
      <c r="Z31" s="370"/>
      <c r="AA31" s="371"/>
      <c r="AB31" s="372"/>
      <c r="AC31" s="67"/>
      <c r="AD31" s="67"/>
      <c r="AE31" s="353"/>
      <c r="AF31" s="373" t="s">
        <v>121</v>
      </c>
      <c r="AG31" s="374"/>
      <c r="AH31" s="374"/>
      <c r="AI31" s="374"/>
      <c r="AJ31" s="374"/>
      <c r="AK31" s="374"/>
      <c r="AL31" s="375"/>
      <c r="AM31" s="375"/>
      <c r="AN31" s="375"/>
      <c r="AO31" s="375"/>
      <c r="AP31" s="375"/>
      <c r="AQ31" s="375"/>
      <c r="AR31" s="375"/>
      <c r="AS31" s="375"/>
      <c r="AT31" s="375"/>
      <c r="AU31" s="375"/>
      <c r="AV31" s="375"/>
      <c r="AW31" s="375"/>
      <c r="AX31" s="375"/>
      <c r="AY31" s="375"/>
      <c r="AZ31" s="375"/>
      <c r="BA31" s="375"/>
      <c r="BB31" s="375"/>
      <c r="BC31" s="375"/>
      <c r="BD31" s="375"/>
      <c r="BE31" s="375"/>
      <c r="BF31" s="375"/>
      <c r="BG31" s="375"/>
      <c r="BH31" s="376"/>
      <c r="BJ31" s="18"/>
    </row>
    <row r="32" spans="1:64" s="19" customFormat="1" ht="12.75" customHeight="1" thickBot="1" x14ac:dyDescent="0.3">
      <c r="F32" s="29"/>
      <c r="G32" s="29"/>
      <c r="H32" s="29"/>
      <c r="I32" s="29"/>
      <c r="J32" s="29"/>
      <c r="K32" s="29"/>
      <c r="L32" s="68"/>
      <c r="M32" s="68"/>
      <c r="N32" s="68"/>
      <c r="O32" s="68"/>
      <c r="P32" s="68"/>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23"/>
      <c r="AT32" s="23"/>
      <c r="AU32" s="23"/>
      <c r="AV32" s="23"/>
      <c r="AW32" s="23"/>
      <c r="AX32" s="23"/>
      <c r="AY32" s="23"/>
      <c r="AZ32" s="23"/>
      <c r="BA32" s="23"/>
      <c r="BJ32" s="23"/>
      <c r="BK32" s="23"/>
      <c r="BL32" s="23"/>
    </row>
    <row r="33" spans="1:61" ht="12.75" customHeight="1" x14ac:dyDescent="0.25">
      <c r="A33" s="377" t="s">
        <v>122</v>
      </c>
      <c r="B33" s="356"/>
      <c r="C33" s="356"/>
      <c r="D33" s="356"/>
      <c r="E33" s="356"/>
      <c r="F33" s="356"/>
      <c r="G33" s="356"/>
      <c r="H33" s="356"/>
      <c r="I33" s="356"/>
      <c r="J33" s="356"/>
      <c r="K33" s="356"/>
      <c r="L33" s="356"/>
      <c r="M33" s="378"/>
      <c r="N33" s="70"/>
      <c r="O33" s="20"/>
      <c r="P33" s="20"/>
      <c r="Q33" s="20"/>
      <c r="R33" s="20"/>
      <c r="S33" s="20"/>
      <c r="AH33" s="19"/>
      <c r="AO33" s="18"/>
      <c r="AP33" s="379"/>
      <c r="AQ33" s="183"/>
      <c r="AR33" s="183"/>
      <c r="AS33" s="183"/>
      <c r="AT33" s="183"/>
      <c r="AU33" s="183"/>
      <c r="AV33" s="183"/>
      <c r="AW33" s="183"/>
      <c r="AX33" s="183"/>
      <c r="AY33" s="183"/>
      <c r="AZ33" s="183"/>
      <c r="BA33" s="183"/>
      <c r="BB33" s="183"/>
      <c r="BC33" s="183"/>
      <c r="BD33" s="183"/>
      <c r="BE33" s="183"/>
      <c r="BF33" s="183"/>
      <c r="BG33" s="183"/>
      <c r="BH33" s="183"/>
      <c r="BI33" s="71"/>
    </row>
    <row r="34" spans="1:61" ht="12.75" customHeight="1" x14ac:dyDescent="0.25">
      <c r="A34" s="384" t="s">
        <v>123</v>
      </c>
      <c r="B34" s="310"/>
      <c r="C34" s="310"/>
      <c r="D34" s="326"/>
      <c r="E34" s="388" t="s">
        <v>124</v>
      </c>
      <c r="F34" s="388"/>
      <c r="G34" s="388"/>
      <c r="H34" s="389"/>
      <c r="I34" s="391" t="s">
        <v>58</v>
      </c>
      <c r="J34" s="310"/>
      <c r="K34" s="310"/>
      <c r="L34" s="310"/>
      <c r="M34" s="311"/>
      <c r="N34" s="70"/>
      <c r="O34" s="72"/>
      <c r="P34" s="20"/>
      <c r="Q34" s="20"/>
      <c r="R34" s="20"/>
      <c r="S34" s="20"/>
      <c r="AH34" s="19"/>
      <c r="AO34" s="18"/>
      <c r="AP34" s="380"/>
      <c r="AQ34" s="381"/>
      <c r="AR34" s="381"/>
      <c r="AS34" s="381"/>
      <c r="AT34" s="381"/>
      <c r="AU34" s="381"/>
      <c r="AV34" s="381"/>
      <c r="AW34" s="381"/>
      <c r="AX34" s="381"/>
      <c r="AY34" s="381"/>
      <c r="AZ34" s="381"/>
      <c r="BA34" s="381"/>
      <c r="BB34" s="381"/>
      <c r="BC34" s="381"/>
      <c r="BD34" s="381"/>
      <c r="BE34" s="381"/>
      <c r="BF34" s="381"/>
      <c r="BG34" s="381"/>
      <c r="BH34" s="381"/>
      <c r="BI34" s="71"/>
    </row>
    <row r="35" spans="1:61" ht="12.75" customHeight="1" thickBot="1" x14ac:dyDescent="0.3">
      <c r="A35" s="385"/>
      <c r="B35" s="386"/>
      <c r="C35" s="386"/>
      <c r="D35" s="387"/>
      <c r="E35" s="390"/>
      <c r="F35" s="390"/>
      <c r="G35" s="390"/>
      <c r="H35" s="390"/>
      <c r="I35" s="392"/>
      <c r="J35" s="386"/>
      <c r="K35" s="386"/>
      <c r="L35" s="386"/>
      <c r="M35" s="393"/>
      <c r="N35" s="70"/>
      <c r="O35" s="72"/>
      <c r="P35" s="20"/>
      <c r="Q35" s="20"/>
      <c r="R35" s="20"/>
      <c r="S35" s="20"/>
      <c r="T35" s="25"/>
      <c r="U35" s="25"/>
      <c r="V35" s="25"/>
      <c r="W35" s="25"/>
      <c r="X35" s="25"/>
      <c r="Y35" s="25"/>
      <c r="Z35" s="25"/>
      <c r="AH35" s="19"/>
      <c r="AO35" s="18"/>
      <c r="AP35" s="380"/>
      <c r="AQ35" s="381"/>
      <c r="AR35" s="381"/>
      <c r="AS35" s="381"/>
      <c r="AT35" s="381"/>
      <c r="AU35" s="381"/>
      <c r="AV35" s="381"/>
      <c r="AW35" s="381"/>
      <c r="AX35" s="381"/>
      <c r="AY35" s="381"/>
      <c r="AZ35" s="381"/>
      <c r="BA35" s="381"/>
      <c r="BB35" s="381"/>
      <c r="BC35" s="381"/>
      <c r="BD35" s="381"/>
      <c r="BE35" s="381"/>
      <c r="BF35" s="381"/>
      <c r="BG35" s="381"/>
      <c r="BH35" s="381"/>
      <c r="BI35" s="71"/>
    </row>
    <row r="36" spans="1:61" ht="12.75" customHeight="1" x14ac:dyDescent="0.25">
      <c r="A36" s="394"/>
      <c r="B36" s="395"/>
      <c r="C36" s="395"/>
      <c r="D36" s="395"/>
      <c r="E36" s="395"/>
      <c r="F36" s="395"/>
      <c r="G36" s="395"/>
      <c r="H36" s="395"/>
      <c r="I36" s="413"/>
      <c r="J36" s="414"/>
      <c r="K36" s="414"/>
      <c r="L36" s="414"/>
      <c r="M36" s="415"/>
      <c r="N36" s="73"/>
      <c r="O36" s="74"/>
      <c r="P36" s="74"/>
      <c r="Q36" s="74"/>
      <c r="R36" s="74"/>
      <c r="S36" s="74"/>
      <c r="AH36" s="19"/>
      <c r="AO36" s="18"/>
      <c r="AP36" s="380"/>
      <c r="AQ36" s="381"/>
      <c r="AR36" s="381"/>
      <c r="AS36" s="381"/>
      <c r="AT36" s="381"/>
      <c r="AU36" s="381"/>
      <c r="AV36" s="381"/>
      <c r="AW36" s="381"/>
      <c r="AX36" s="381"/>
      <c r="AY36" s="381"/>
      <c r="AZ36" s="381"/>
      <c r="BA36" s="381"/>
      <c r="BB36" s="381"/>
      <c r="BC36" s="381"/>
      <c r="BD36" s="381"/>
      <c r="BE36" s="381"/>
      <c r="BF36" s="381"/>
      <c r="BG36" s="381"/>
      <c r="BH36" s="381"/>
      <c r="BI36" s="71"/>
    </row>
    <row r="37" spans="1:61" ht="12.75" customHeight="1" x14ac:dyDescent="0.25">
      <c r="A37" s="416"/>
      <c r="B37" s="417"/>
      <c r="C37" s="417"/>
      <c r="D37" s="417"/>
      <c r="E37" s="417"/>
      <c r="F37" s="417"/>
      <c r="G37" s="417"/>
      <c r="H37" s="417"/>
      <c r="I37" s="418"/>
      <c r="J37" s="419"/>
      <c r="K37" s="419"/>
      <c r="L37" s="419"/>
      <c r="M37" s="420"/>
      <c r="N37" s="73"/>
      <c r="O37" s="74"/>
      <c r="P37" s="74"/>
      <c r="Q37" s="74"/>
      <c r="R37" s="74"/>
      <c r="S37" s="74"/>
      <c r="AH37" s="19"/>
      <c r="AO37" s="18"/>
      <c r="AP37" s="380"/>
      <c r="AQ37" s="381"/>
      <c r="AR37" s="381"/>
      <c r="AS37" s="381"/>
      <c r="AT37" s="381"/>
      <c r="AU37" s="381"/>
      <c r="AV37" s="381"/>
      <c r="AW37" s="381"/>
      <c r="AX37" s="381"/>
      <c r="AY37" s="381"/>
      <c r="AZ37" s="381"/>
      <c r="BA37" s="381"/>
      <c r="BB37" s="381"/>
      <c r="BC37" s="381"/>
      <c r="BD37" s="381"/>
      <c r="BE37" s="381"/>
      <c r="BF37" s="381"/>
      <c r="BG37" s="381"/>
      <c r="BH37" s="381"/>
      <c r="BI37" s="71"/>
    </row>
    <row r="38" spans="1:61" ht="12.75" customHeight="1" x14ac:dyDescent="0.25">
      <c r="A38" s="416"/>
      <c r="B38" s="417"/>
      <c r="C38" s="417"/>
      <c r="D38" s="417"/>
      <c r="E38" s="417"/>
      <c r="F38" s="417"/>
      <c r="G38" s="417"/>
      <c r="H38" s="417"/>
      <c r="I38" s="418"/>
      <c r="J38" s="419"/>
      <c r="K38" s="419"/>
      <c r="L38" s="419"/>
      <c r="M38" s="420"/>
      <c r="N38" s="73"/>
      <c r="O38" s="74"/>
      <c r="P38" s="74"/>
      <c r="Q38" s="74"/>
      <c r="R38" s="74"/>
      <c r="S38" s="74"/>
      <c r="AH38" s="19"/>
      <c r="AO38" s="18"/>
      <c r="AP38" s="380"/>
      <c r="AQ38" s="381"/>
      <c r="AR38" s="381"/>
      <c r="AS38" s="381"/>
      <c r="AT38" s="381"/>
      <c r="AU38" s="381"/>
      <c r="AV38" s="381"/>
      <c r="AW38" s="381"/>
      <c r="AX38" s="381"/>
      <c r="AY38" s="381"/>
      <c r="AZ38" s="381"/>
      <c r="BA38" s="381"/>
      <c r="BB38" s="381"/>
      <c r="BC38" s="381"/>
      <c r="BD38" s="381"/>
      <c r="BE38" s="381"/>
      <c r="BF38" s="381"/>
      <c r="BG38" s="381"/>
      <c r="BH38" s="381"/>
      <c r="BI38" s="71"/>
    </row>
    <row r="39" spans="1:61" ht="12.75" customHeight="1" x14ac:dyDescent="0.25">
      <c r="A39" s="416"/>
      <c r="B39" s="417"/>
      <c r="C39" s="417"/>
      <c r="D39" s="417"/>
      <c r="E39" s="417"/>
      <c r="F39" s="417"/>
      <c r="G39" s="417"/>
      <c r="H39" s="417"/>
      <c r="I39" s="418"/>
      <c r="J39" s="419"/>
      <c r="K39" s="419"/>
      <c r="L39" s="419"/>
      <c r="M39" s="420"/>
      <c r="N39" s="73"/>
      <c r="O39" s="74"/>
      <c r="P39" s="74"/>
      <c r="Q39" s="74"/>
      <c r="R39" s="74"/>
      <c r="S39" s="74"/>
      <c r="AH39" s="19"/>
      <c r="AO39" s="18"/>
      <c r="AP39" s="380"/>
      <c r="AQ39" s="381"/>
      <c r="AR39" s="381"/>
      <c r="AS39" s="381"/>
      <c r="AT39" s="381"/>
      <c r="AU39" s="381"/>
      <c r="AV39" s="381"/>
      <c r="AW39" s="381"/>
      <c r="AX39" s="381"/>
      <c r="AY39" s="381"/>
      <c r="AZ39" s="381"/>
      <c r="BA39" s="381"/>
      <c r="BB39" s="381"/>
      <c r="BC39" s="381"/>
      <c r="BD39" s="381"/>
      <c r="BE39" s="381"/>
      <c r="BF39" s="381"/>
      <c r="BG39" s="381"/>
      <c r="BH39" s="381"/>
      <c r="BI39" s="71"/>
    </row>
    <row r="40" spans="1:61" ht="12.75" customHeight="1" x14ac:dyDescent="0.25">
      <c r="A40" s="416"/>
      <c r="B40" s="417"/>
      <c r="C40" s="417"/>
      <c r="D40" s="417"/>
      <c r="E40" s="417"/>
      <c r="F40" s="417"/>
      <c r="G40" s="417"/>
      <c r="H40" s="417"/>
      <c r="I40" s="418"/>
      <c r="J40" s="419"/>
      <c r="K40" s="419"/>
      <c r="L40" s="419"/>
      <c r="M40" s="420"/>
      <c r="N40" s="73"/>
      <c r="O40" s="74"/>
      <c r="P40" s="74"/>
      <c r="Q40" s="74"/>
      <c r="R40" s="74"/>
      <c r="S40" s="74"/>
      <c r="AH40" s="19"/>
      <c r="AO40" s="18"/>
      <c r="AP40" s="380"/>
      <c r="AQ40" s="381"/>
      <c r="AR40" s="381"/>
      <c r="AS40" s="381"/>
      <c r="AT40" s="381"/>
      <c r="AU40" s="381"/>
      <c r="AV40" s="381"/>
      <c r="AW40" s="381"/>
      <c r="AX40" s="381"/>
      <c r="AY40" s="381"/>
      <c r="AZ40" s="381"/>
      <c r="BA40" s="381"/>
      <c r="BB40" s="381"/>
      <c r="BC40" s="381"/>
      <c r="BD40" s="381"/>
      <c r="BE40" s="381"/>
      <c r="BF40" s="381"/>
      <c r="BG40" s="381"/>
      <c r="BH40" s="381"/>
      <c r="BI40" s="71"/>
    </row>
    <row r="41" spans="1:61" ht="12.75" customHeight="1" x14ac:dyDescent="0.25">
      <c r="A41" s="416"/>
      <c r="B41" s="417"/>
      <c r="C41" s="417"/>
      <c r="D41" s="417"/>
      <c r="E41" s="417"/>
      <c r="F41" s="417"/>
      <c r="G41" s="417"/>
      <c r="H41" s="417"/>
      <c r="I41" s="418"/>
      <c r="J41" s="419"/>
      <c r="K41" s="419"/>
      <c r="L41" s="419"/>
      <c r="M41" s="420"/>
      <c r="N41" s="73"/>
      <c r="O41" s="74"/>
      <c r="P41" s="74"/>
      <c r="Q41" s="74"/>
      <c r="R41" s="74"/>
      <c r="S41" s="74"/>
      <c r="AH41" s="19"/>
      <c r="AO41" s="18"/>
      <c r="AP41" s="380"/>
      <c r="AQ41" s="381"/>
      <c r="AR41" s="381"/>
      <c r="AS41" s="381"/>
      <c r="AT41" s="381"/>
      <c r="AU41" s="381"/>
      <c r="AV41" s="381"/>
      <c r="AW41" s="381"/>
      <c r="AX41" s="381"/>
      <c r="AY41" s="381"/>
      <c r="AZ41" s="381"/>
      <c r="BA41" s="381"/>
      <c r="BB41" s="381"/>
      <c r="BC41" s="381"/>
      <c r="BD41" s="381"/>
      <c r="BE41" s="381"/>
      <c r="BF41" s="381"/>
      <c r="BG41" s="381"/>
      <c r="BH41" s="381"/>
      <c r="BI41" s="71"/>
    </row>
    <row r="42" spans="1:61" ht="12.75" customHeight="1" x14ac:dyDescent="0.25">
      <c r="A42" s="416"/>
      <c r="B42" s="417"/>
      <c r="C42" s="417"/>
      <c r="D42" s="417"/>
      <c r="E42" s="417"/>
      <c r="F42" s="417"/>
      <c r="G42" s="417"/>
      <c r="H42" s="417"/>
      <c r="I42" s="418"/>
      <c r="J42" s="419"/>
      <c r="K42" s="419"/>
      <c r="L42" s="419"/>
      <c r="M42" s="420"/>
      <c r="N42" s="73"/>
      <c r="O42" s="74"/>
      <c r="P42" s="74"/>
      <c r="Q42" s="74"/>
      <c r="R42" s="74"/>
      <c r="S42" s="74"/>
      <c r="AH42" s="19"/>
      <c r="AO42" s="18"/>
      <c r="AP42" s="380"/>
      <c r="AQ42" s="381"/>
      <c r="AR42" s="381"/>
      <c r="AS42" s="381"/>
      <c r="AT42" s="381"/>
      <c r="AU42" s="381"/>
      <c r="AV42" s="381"/>
      <c r="AW42" s="381"/>
      <c r="AX42" s="381"/>
      <c r="AY42" s="381"/>
      <c r="AZ42" s="381"/>
      <c r="BA42" s="381"/>
      <c r="BB42" s="381"/>
      <c r="BC42" s="381"/>
      <c r="BD42" s="381"/>
      <c r="BE42" s="381"/>
      <c r="BF42" s="381"/>
      <c r="BG42" s="381"/>
      <c r="BH42" s="381"/>
      <c r="BI42" s="71"/>
    </row>
    <row r="43" spans="1:61" ht="12.75" customHeight="1" x14ac:dyDescent="0.25">
      <c r="A43" s="429"/>
      <c r="B43" s="426"/>
      <c r="C43" s="426"/>
      <c r="D43" s="427"/>
      <c r="E43" s="418"/>
      <c r="F43" s="426"/>
      <c r="G43" s="426"/>
      <c r="H43" s="427"/>
      <c r="I43" s="418"/>
      <c r="J43" s="426"/>
      <c r="K43" s="426"/>
      <c r="L43" s="426"/>
      <c r="M43" s="428"/>
      <c r="N43" s="73"/>
      <c r="O43" s="74"/>
      <c r="P43" s="74"/>
      <c r="Q43" s="74"/>
      <c r="R43" s="74"/>
      <c r="S43" s="74"/>
      <c r="AH43" s="19"/>
      <c r="AO43" s="18"/>
      <c r="AP43" s="380"/>
      <c r="AQ43" s="381"/>
      <c r="AR43" s="381"/>
      <c r="AS43" s="381"/>
      <c r="AT43" s="381"/>
      <c r="AU43" s="381"/>
      <c r="AV43" s="381"/>
      <c r="AW43" s="381"/>
      <c r="AX43" s="381"/>
      <c r="AY43" s="381"/>
      <c r="AZ43" s="381"/>
      <c r="BA43" s="381"/>
      <c r="BB43" s="381"/>
      <c r="BC43" s="381"/>
      <c r="BD43" s="381"/>
      <c r="BE43" s="381"/>
      <c r="BF43" s="381"/>
      <c r="BG43" s="381"/>
      <c r="BH43" s="381"/>
      <c r="BI43" s="71"/>
    </row>
    <row r="44" spans="1:61" ht="12.75" customHeight="1" x14ac:dyDescent="0.25">
      <c r="A44" s="429"/>
      <c r="B44" s="426"/>
      <c r="C44" s="426"/>
      <c r="D44" s="427"/>
      <c r="E44" s="418"/>
      <c r="F44" s="426"/>
      <c r="G44" s="426"/>
      <c r="H44" s="427"/>
      <c r="I44" s="418"/>
      <c r="J44" s="426"/>
      <c r="K44" s="426"/>
      <c r="L44" s="426"/>
      <c r="M44" s="428"/>
      <c r="N44" s="73"/>
      <c r="O44" s="74"/>
      <c r="P44" s="74"/>
      <c r="Q44" s="74"/>
      <c r="R44" s="74"/>
      <c r="S44" s="74"/>
      <c r="AH44" s="19"/>
      <c r="AO44" s="18"/>
      <c r="AP44" s="380"/>
      <c r="AQ44" s="381"/>
      <c r="AR44" s="381"/>
      <c r="AS44" s="381"/>
      <c r="AT44" s="381"/>
      <c r="AU44" s="381"/>
      <c r="AV44" s="381"/>
      <c r="AW44" s="381"/>
      <c r="AX44" s="381"/>
      <c r="AY44" s="381"/>
      <c r="AZ44" s="381"/>
      <c r="BA44" s="381"/>
      <c r="BB44" s="381"/>
      <c r="BC44" s="381"/>
      <c r="BD44" s="381"/>
      <c r="BE44" s="381"/>
      <c r="BF44" s="381"/>
      <c r="BG44" s="381"/>
      <c r="BH44" s="381"/>
      <c r="BI44" s="71"/>
    </row>
    <row r="45" spans="1:61" ht="12.75" customHeight="1" x14ac:dyDescent="0.25">
      <c r="A45" s="429"/>
      <c r="B45" s="426"/>
      <c r="C45" s="426"/>
      <c r="D45" s="427"/>
      <c r="E45" s="418"/>
      <c r="F45" s="426"/>
      <c r="G45" s="426"/>
      <c r="H45" s="427"/>
      <c r="I45" s="418"/>
      <c r="J45" s="426"/>
      <c r="K45" s="426"/>
      <c r="L45" s="426"/>
      <c r="M45" s="428"/>
      <c r="N45" s="73"/>
      <c r="O45" s="74"/>
      <c r="P45" s="74"/>
      <c r="Q45" s="74"/>
      <c r="R45" s="74"/>
      <c r="S45" s="74"/>
      <c r="AH45" s="19"/>
      <c r="AO45" s="18"/>
      <c r="AP45" s="380"/>
      <c r="AQ45" s="381"/>
      <c r="AR45" s="381"/>
      <c r="AS45" s="381"/>
      <c r="AT45" s="381"/>
      <c r="AU45" s="381"/>
      <c r="AV45" s="381"/>
      <c r="AW45" s="381"/>
      <c r="AX45" s="381"/>
      <c r="AY45" s="381"/>
      <c r="AZ45" s="381"/>
      <c r="BA45" s="381"/>
      <c r="BB45" s="381"/>
      <c r="BC45" s="381"/>
      <c r="BD45" s="381"/>
      <c r="BE45" s="381"/>
      <c r="BF45" s="381"/>
      <c r="BG45" s="381"/>
      <c r="BH45" s="381"/>
      <c r="BI45" s="71"/>
    </row>
    <row r="46" spans="1:61" ht="12.75" customHeight="1" x14ac:dyDescent="0.25">
      <c r="A46" s="429"/>
      <c r="B46" s="426"/>
      <c r="C46" s="426"/>
      <c r="D46" s="427"/>
      <c r="E46" s="418"/>
      <c r="F46" s="426"/>
      <c r="G46" s="426"/>
      <c r="H46" s="427"/>
      <c r="I46" s="418"/>
      <c r="J46" s="426"/>
      <c r="K46" s="426"/>
      <c r="L46" s="426"/>
      <c r="M46" s="428"/>
      <c r="N46" s="73"/>
      <c r="O46" s="74"/>
      <c r="P46" s="74"/>
      <c r="Q46" s="74"/>
      <c r="R46" s="74"/>
      <c r="S46" s="74"/>
      <c r="AH46" s="19"/>
      <c r="AO46" s="18"/>
      <c r="AP46" s="380"/>
      <c r="AQ46" s="381"/>
      <c r="AR46" s="381"/>
      <c r="AS46" s="381"/>
      <c r="AT46" s="381"/>
      <c r="AU46" s="381"/>
      <c r="AV46" s="381"/>
      <c r="AW46" s="381"/>
      <c r="AX46" s="381"/>
      <c r="AY46" s="381"/>
      <c r="AZ46" s="381"/>
      <c r="BA46" s="381"/>
      <c r="BB46" s="381"/>
      <c r="BC46" s="381"/>
      <c r="BD46" s="381"/>
      <c r="BE46" s="381"/>
      <c r="BF46" s="381"/>
      <c r="BG46" s="381"/>
      <c r="BH46" s="381"/>
      <c r="BI46" s="71"/>
    </row>
    <row r="47" spans="1:61" ht="12.75" customHeight="1" x14ac:dyDescent="0.25">
      <c r="A47" s="429"/>
      <c r="B47" s="426"/>
      <c r="C47" s="426"/>
      <c r="D47" s="427"/>
      <c r="E47" s="418"/>
      <c r="F47" s="426"/>
      <c r="G47" s="426"/>
      <c r="H47" s="427"/>
      <c r="I47" s="418"/>
      <c r="J47" s="426"/>
      <c r="K47" s="426"/>
      <c r="L47" s="426"/>
      <c r="M47" s="428"/>
      <c r="N47" s="73"/>
      <c r="O47" s="74"/>
      <c r="P47" s="74"/>
      <c r="Q47" s="74"/>
      <c r="R47" s="74"/>
      <c r="S47" s="74"/>
      <c r="AH47" s="19"/>
      <c r="AO47" s="18"/>
      <c r="AP47" s="380"/>
      <c r="AQ47" s="381"/>
      <c r="AR47" s="381"/>
      <c r="AS47" s="381"/>
      <c r="AT47" s="381"/>
      <c r="AU47" s="381"/>
      <c r="AV47" s="381"/>
      <c r="AW47" s="381"/>
      <c r="AX47" s="381"/>
      <c r="AY47" s="381"/>
      <c r="AZ47" s="381"/>
      <c r="BA47" s="381"/>
      <c r="BB47" s="381"/>
      <c r="BC47" s="381"/>
      <c r="BD47" s="381"/>
      <c r="BE47" s="381"/>
      <c r="BF47" s="381"/>
      <c r="BG47" s="381"/>
      <c r="BH47" s="381"/>
      <c r="BI47" s="71"/>
    </row>
    <row r="48" spans="1:61" ht="12.75" customHeight="1" x14ac:dyDescent="0.25">
      <c r="A48" s="429"/>
      <c r="B48" s="426"/>
      <c r="C48" s="426"/>
      <c r="D48" s="427"/>
      <c r="E48" s="418"/>
      <c r="F48" s="426"/>
      <c r="G48" s="426"/>
      <c r="H48" s="427"/>
      <c r="I48" s="418"/>
      <c r="J48" s="426"/>
      <c r="K48" s="426"/>
      <c r="L48" s="426"/>
      <c r="M48" s="428"/>
      <c r="N48" s="73"/>
      <c r="O48" s="74"/>
      <c r="P48" s="74"/>
      <c r="Q48" s="74"/>
      <c r="R48" s="74"/>
      <c r="S48" s="74"/>
      <c r="AH48" s="19"/>
      <c r="AO48" s="18"/>
      <c r="AP48" s="380"/>
      <c r="AQ48" s="381"/>
      <c r="AR48" s="381"/>
      <c r="AS48" s="381"/>
      <c r="AT48" s="381"/>
      <c r="AU48" s="381"/>
      <c r="AV48" s="381"/>
      <c r="AW48" s="381"/>
      <c r="AX48" s="381"/>
      <c r="AY48" s="381"/>
      <c r="AZ48" s="381"/>
      <c r="BA48" s="381"/>
      <c r="BB48" s="381"/>
      <c r="BC48" s="381"/>
      <c r="BD48" s="381"/>
      <c r="BE48" s="381"/>
      <c r="BF48" s="381"/>
      <c r="BG48" s="381"/>
      <c r="BH48" s="381"/>
      <c r="BI48" s="71"/>
    </row>
    <row r="49" spans="1:61" ht="12.75" customHeight="1" x14ac:dyDescent="0.25">
      <c r="A49" s="429"/>
      <c r="B49" s="426"/>
      <c r="C49" s="426"/>
      <c r="D49" s="427"/>
      <c r="E49" s="418"/>
      <c r="F49" s="426"/>
      <c r="G49" s="426"/>
      <c r="H49" s="427"/>
      <c r="I49" s="418"/>
      <c r="J49" s="426"/>
      <c r="K49" s="426"/>
      <c r="L49" s="426"/>
      <c r="M49" s="428"/>
      <c r="N49" s="73"/>
      <c r="O49" s="74"/>
      <c r="P49" s="74"/>
      <c r="Q49" s="74"/>
      <c r="R49" s="74"/>
      <c r="S49" s="74"/>
      <c r="AH49" s="19"/>
      <c r="AO49" s="18"/>
      <c r="AP49" s="380"/>
      <c r="AQ49" s="381"/>
      <c r="AR49" s="381"/>
      <c r="AS49" s="381"/>
      <c r="AT49" s="381"/>
      <c r="AU49" s="381"/>
      <c r="AV49" s="381"/>
      <c r="AW49" s="381"/>
      <c r="AX49" s="381"/>
      <c r="AY49" s="381"/>
      <c r="AZ49" s="381"/>
      <c r="BA49" s="381"/>
      <c r="BB49" s="381"/>
      <c r="BC49" s="381"/>
      <c r="BD49" s="381"/>
      <c r="BE49" s="381"/>
      <c r="BF49" s="381"/>
      <c r="BG49" s="381"/>
      <c r="BH49" s="381"/>
      <c r="BI49" s="71"/>
    </row>
    <row r="50" spans="1:61" ht="12.75" customHeight="1" thickBot="1" x14ac:dyDescent="0.3">
      <c r="A50" s="429"/>
      <c r="B50" s="426"/>
      <c r="C50" s="426"/>
      <c r="D50" s="427"/>
      <c r="E50" s="418"/>
      <c r="F50" s="426"/>
      <c r="G50" s="426"/>
      <c r="H50" s="427"/>
      <c r="I50" s="418"/>
      <c r="J50" s="426"/>
      <c r="K50" s="426"/>
      <c r="L50" s="426"/>
      <c r="M50" s="428"/>
      <c r="N50" s="73"/>
      <c r="O50" s="74"/>
      <c r="P50" s="74"/>
      <c r="Q50" s="74"/>
      <c r="R50" s="74"/>
      <c r="S50" s="74"/>
      <c r="AH50" s="19"/>
      <c r="AO50" s="18"/>
      <c r="AP50" s="380"/>
      <c r="AQ50" s="381"/>
      <c r="AR50" s="381"/>
      <c r="AS50" s="381"/>
      <c r="AT50" s="381"/>
      <c r="AU50" s="381"/>
      <c r="AV50" s="381"/>
      <c r="AW50" s="381"/>
      <c r="AX50" s="381"/>
      <c r="AY50" s="381"/>
      <c r="AZ50" s="381"/>
      <c r="BA50" s="381"/>
      <c r="BB50" s="381"/>
      <c r="BC50" s="381"/>
      <c r="BD50" s="381"/>
      <c r="BE50" s="381"/>
      <c r="BF50" s="381"/>
      <c r="BG50" s="381"/>
      <c r="BH50" s="381"/>
      <c r="BI50" s="71"/>
    </row>
    <row r="51" spans="1:61" ht="12.75" customHeight="1" x14ac:dyDescent="0.25">
      <c r="A51" s="446" t="s">
        <v>125</v>
      </c>
      <c r="B51" s="414"/>
      <c r="C51" s="414"/>
      <c r="D51" s="414"/>
      <c r="E51" s="414"/>
      <c r="F51" s="414"/>
      <c r="G51" s="414"/>
      <c r="H51" s="414"/>
      <c r="I51" s="414"/>
      <c r="J51" s="414"/>
      <c r="K51" s="414"/>
      <c r="L51" s="414"/>
      <c r="M51" s="415"/>
      <c r="N51" s="70"/>
      <c r="O51" s="20"/>
      <c r="P51" s="20"/>
      <c r="Q51" s="20"/>
      <c r="R51" s="20"/>
      <c r="S51" s="20"/>
      <c r="AH51" s="19"/>
      <c r="AO51" s="18"/>
      <c r="AP51" s="380"/>
      <c r="AQ51" s="381"/>
      <c r="AR51" s="381"/>
      <c r="AS51" s="381"/>
      <c r="AT51" s="381"/>
      <c r="AU51" s="381"/>
      <c r="AV51" s="381"/>
      <c r="AW51" s="381"/>
      <c r="AX51" s="381"/>
      <c r="AY51" s="381"/>
      <c r="AZ51" s="381"/>
      <c r="BA51" s="381"/>
      <c r="BB51" s="381"/>
      <c r="BC51" s="381"/>
      <c r="BD51" s="381"/>
      <c r="BE51" s="381"/>
      <c r="BF51" s="381"/>
      <c r="BG51" s="381"/>
      <c r="BH51" s="381"/>
      <c r="BI51" s="71"/>
    </row>
    <row r="52" spans="1:61" ht="12.75" customHeight="1" x14ac:dyDescent="0.25">
      <c r="A52" s="384" t="s">
        <v>123</v>
      </c>
      <c r="B52" s="447"/>
      <c r="C52" s="447"/>
      <c r="D52" s="448"/>
      <c r="E52" s="452" t="s">
        <v>124</v>
      </c>
      <c r="F52" s="453"/>
      <c r="G52" s="453"/>
      <c r="H52" s="454"/>
      <c r="I52" s="391" t="s">
        <v>58</v>
      </c>
      <c r="J52" s="447"/>
      <c r="K52" s="447"/>
      <c r="L52" s="447"/>
      <c r="M52" s="458"/>
      <c r="N52" s="70"/>
      <c r="O52" s="20"/>
      <c r="P52" s="20"/>
      <c r="Q52" s="20"/>
      <c r="R52" s="20"/>
      <c r="S52" s="20"/>
      <c r="AH52" s="19"/>
      <c r="AO52" s="18"/>
      <c r="AP52" s="380"/>
      <c r="AQ52" s="381"/>
      <c r="AR52" s="381"/>
      <c r="AS52" s="381"/>
      <c r="AT52" s="381"/>
      <c r="AU52" s="381"/>
      <c r="AV52" s="381"/>
      <c r="AW52" s="381"/>
      <c r="AX52" s="381"/>
      <c r="AY52" s="381"/>
      <c r="AZ52" s="381"/>
      <c r="BA52" s="381"/>
      <c r="BB52" s="381"/>
      <c r="BC52" s="381"/>
      <c r="BD52" s="381"/>
      <c r="BE52" s="381"/>
      <c r="BF52" s="381"/>
      <c r="BG52" s="381"/>
      <c r="BH52" s="381"/>
      <c r="BI52" s="71"/>
    </row>
    <row r="53" spans="1:61" ht="12.75" customHeight="1" thickBot="1" x14ac:dyDescent="0.3">
      <c r="A53" s="449"/>
      <c r="B53" s="450"/>
      <c r="C53" s="450"/>
      <c r="D53" s="451"/>
      <c r="E53" s="455"/>
      <c r="F53" s="456"/>
      <c r="G53" s="456"/>
      <c r="H53" s="457"/>
      <c r="I53" s="459"/>
      <c r="J53" s="450"/>
      <c r="K53" s="450"/>
      <c r="L53" s="450"/>
      <c r="M53" s="460"/>
      <c r="N53" s="70"/>
      <c r="O53" s="20"/>
      <c r="P53" s="20"/>
      <c r="Q53" s="20"/>
      <c r="R53" s="20"/>
      <c r="S53" s="20"/>
      <c r="AH53" s="19"/>
      <c r="AO53" s="18"/>
      <c r="AP53" s="380"/>
      <c r="AQ53" s="381"/>
      <c r="AR53" s="381"/>
      <c r="AS53" s="381"/>
      <c r="AT53" s="381"/>
      <c r="AU53" s="381"/>
      <c r="AV53" s="381"/>
      <c r="AW53" s="381"/>
      <c r="AX53" s="381"/>
      <c r="AY53" s="381"/>
      <c r="AZ53" s="381"/>
      <c r="BA53" s="381"/>
      <c r="BB53" s="381"/>
      <c r="BC53" s="381"/>
      <c r="BD53" s="381"/>
      <c r="BE53" s="381"/>
      <c r="BF53" s="381"/>
      <c r="BG53" s="381"/>
      <c r="BH53" s="381"/>
      <c r="BI53" s="71"/>
    </row>
    <row r="54" spans="1:61" ht="12.75" customHeight="1" x14ac:dyDescent="0.25">
      <c r="A54" s="461"/>
      <c r="B54" s="461"/>
      <c r="C54" s="461"/>
      <c r="D54" s="461"/>
      <c r="E54" s="461"/>
      <c r="F54" s="461"/>
      <c r="G54" s="461"/>
      <c r="H54" s="461"/>
      <c r="I54" s="358"/>
      <c r="J54" s="462"/>
      <c r="K54" s="462"/>
      <c r="L54" s="462"/>
      <c r="M54" s="463"/>
      <c r="N54" s="73"/>
      <c r="O54" s="74"/>
      <c r="P54" s="74"/>
      <c r="Q54" s="74"/>
      <c r="R54" s="74"/>
      <c r="S54" s="74"/>
      <c r="AH54" s="19"/>
      <c r="AO54" s="18"/>
      <c r="AP54" s="380"/>
      <c r="AQ54" s="381"/>
      <c r="AR54" s="381"/>
      <c r="AS54" s="381"/>
      <c r="AT54" s="381"/>
      <c r="AU54" s="381"/>
      <c r="AV54" s="381"/>
      <c r="AW54" s="381"/>
      <c r="AX54" s="381"/>
      <c r="AY54" s="381"/>
      <c r="AZ54" s="381"/>
      <c r="BA54" s="381"/>
      <c r="BB54" s="381"/>
      <c r="BC54" s="381"/>
      <c r="BD54" s="381"/>
      <c r="BE54" s="381"/>
      <c r="BF54" s="381"/>
      <c r="BG54" s="381"/>
      <c r="BH54" s="381"/>
      <c r="BI54" s="71"/>
    </row>
    <row r="55" spans="1:61" ht="12.75" customHeight="1" thickBot="1" x14ac:dyDescent="0.3">
      <c r="A55" s="430"/>
      <c r="B55" s="430"/>
      <c r="C55" s="430"/>
      <c r="D55" s="430"/>
      <c r="E55" s="430"/>
      <c r="F55" s="430"/>
      <c r="G55" s="430"/>
      <c r="H55" s="430"/>
      <c r="I55" s="431"/>
      <c r="J55" s="432"/>
      <c r="K55" s="432"/>
      <c r="L55" s="432"/>
      <c r="M55" s="433"/>
      <c r="N55" s="73"/>
      <c r="O55" s="74"/>
      <c r="P55" s="74"/>
      <c r="Q55" s="74"/>
      <c r="R55" s="74"/>
      <c r="S55" s="74"/>
      <c r="AH55" s="19"/>
      <c r="AO55" s="18"/>
      <c r="AP55" s="382"/>
      <c r="AQ55" s="383"/>
      <c r="AR55" s="383"/>
      <c r="AS55" s="383"/>
      <c r="AT55" s="383"/>
      <c r="AU55" s="383"/>
      <c r="AV55" s="383"/>
      <c r="AW55" s="383"/>
      <c r="AX55" s="383"/>
      <c r="AY55" s="383"/>
      <c r="AZ55" s="383"/>
      <c r="BA55" s="383"/>
      <c r="BB55" s="383"/>
      <c r="BC55" s="383"/>
      <c r="BD55" s="383"/>
      <c r="BE55" s="383"/>
      <c r="BF55" s="383"/>
      <c r="BG55" s="383"/>
      <c r="BH55" s="383"/>
      <c r="BI55" s="71"/>
    </row>
  </sheetData>
  <mergeCells count="266">
    <mergeCell ref="A1:BH1"/>
    <mergeCell ref="A55:D55"/>
    <mergeCell ref="E55:H55"/>
    <mergeCell ref="I55:M55"/>
    <mergeCell ref="A51:M51"/>
    <mergeCell ref="A52:D53"/>
    <mergeCell ref="E52:H53"/>
    <mergeCell ref="I52:M53"/>
    <mergeCell ref="A54:D54"/>
    <mergeCell ref="E54:H54"/>
    <mergeCell ref="I54:M54"/>
    <mergeCell ref="A49:D49"/>
    <mergeCell ref="E49:H49"/>
    <mergeCell ref="I49:M49"/>
    <mergeCell ref="A50:D50"/>
    <mergeCell ref="E50:H50"/>
    <mergeCell ref="I50:M50"/>
    <mergeCell ref="A47:D47"/>
    <mergeCell ref="E47:H47"/>
    <mergeCell ref="I47:M47"/>
    <mergeCell ref="A48:D48"/>
    <mergeCell ref="E48:H48"/>
    <mergeCell ref="I48:M48"/>
    <mergeCell ref="A45:D45"/>
    <mergeCell ref="E45:H45"/>
    <mergeCell ref="I45:M45"/>
    <mergeCell ref="A46:D46"/>
    <mergeCell ref="E46:H46"/>
    <mergeCell ref="I46:M46"/>
    <mergeCell ref="A43:D43"/>
    <mergeCell ref="E43:H43"/>
    <mergeCell ref="I43:M43"/>
    <mergeCell ref="A44:D44"/>
    <mergeCell ref="E44:H44"/>
    <mergeCell ref="I44:M44"/>
    <mergeCell ref="A42:D42"/>
    <mergeCell ref="E42:H42"/>
    <mergeCell ref="I42:M42"/>
    <mergeCell ref="A39:D39"/>
    <mergeCell ref="E39:H39"/>
    <mergeCell ref="I39:M39"/>
    <mergeCell ref="A40:D40"/>
    <mergeCell ref="E40:H40"/>
    <mergeCell ref="I40:M40"/>
    <mergeCell ref="I37:M37"/>
    <mergeCell ref="A38:D38"/>
    <mergeCell ref="E38:H38"/>
    <mergeCell ref="I38:M38"/>
    <mergeCell ref="A31:L31"/>
    <mergeCell ref="M31:P31"/>
    <mergeCell ref="A41:D41"/>
    <mergeCell ref="E41:H41"/>
    <mergeCell ref="I41:M41"/>
    <mergeCell ref="W28:AB28"/>
    <mergeCell ref="AF28:AM28"/>
    <mergeCell ref="AN28:BH28"/>
    <mergeCell ref="Q31:AB31"/>
    <mergeCell ref="AF31:BH31"/>
    <mergeCell ref="A33:M33"/>
    <mergeCell ref="AP33:BH55"/>
    <mergeCell ref="A34:D35"/>
    <mergeCell ref="E34:H35"/>
    <mergeCell ref="I34:M35"/>
    <mergeCell ref="A36:D36"/>
    <mergeCell ref="M29:P29"/>
    <mergeCell ref="Q29:V29"/>
    <mergeCell ref="W29:AB29"/>
    <mergeCell ref="AF29:AM29"/>
    <mergeCell ref="AN29:BH29"/>
    <mergeCell ref="M30:P30"/>
    <mergeCell ref="Q30:V30"/>
    <mergeCell ref="W30:AB30"/>
    <mergeCell ref="AF30:BH30"/>
    <mergeCell ref="E36:H36"/>
    <mergeCell ref="I36:M36"/>
    <mergeCell ref="A37:D37"/>
    <mergeCell ref="E37:H37"/>
    <mergeCell ref="AN25:BH25"/>
    <mergeCell ref="A26:E26"/>
    <mergeCell ref="M26:P26"/>
    <mergeCell ref="Q26:V26"/>
    <mergeCell ref="W26:AB26"/>
    <mergeCell ref="AF26:AM26"/>
    <mergeCell ref="AN26:BH26"/>
    <mergeCell ref="AE23:AE31"/>
    <mergeCell ref="AF23:AM23"/>
    <mergeCell ref="AN23:BH23"/>
    <mergeCell ref="A24:E25"/>
    <mergeCell ref="M24:P25"/>
    <mergeCell ref="Q24:V25"/>
    <mergeCell ref="W24:AB25"/>
    <mergeCell ref="AF24:AM24"/>
    <mergeCell ref="AN24:BH24"/>
    <mergeCell ref="AF25:AM25"/>
    <mergeCell ref="M27:P27"/>
    <mergeCell ref="Q27:V27"/>
    <mergeCell ref="W27:AB27"/>
    <mergeCell ref="AF27:AM27"/>
    <mergeCell ref="AN27:BH27"/>
    <mergeCell ref="M28:P28"/>
    <mergeCell ref="Q28:V28"/>
    <mergeCell ref="BC21:BE21"/>
    <mergeCell ref="BF21:BH21"/>
    <mergeCell ref="A22:E22"/>
    <mergeCell ref="M22:P22"/>
    <mergeCell ref="Q22:V22"/>
    <mergeCell ref="W22:AB22"/>
    <mergeCell ref="AF22:BH22"/>
    <mergeCell ref="BC20:BE20"/>
    <mergeCell ref="BF20:BH20"/>
    <mergeCell ref="A21:E21"/>
    <mergeCell ref="M21:P21"/>
    <mergeCell ref="Q21:V21"/>
    <mergeCell ref="W21:AB21"/>
    <mergeCell ref="AN21:AP21"/>
    <mergeCell ref="AQ21:AS21"/>
    <mergeCell ref="AT21:AV21"/>
    <mergeCell ref="AW21:AY21"/>
    <mergeCell ref="AF20:AM21"/>
    <mergeCell ref="AN20:AP20"/>
    <mergeCell ref="AQ20:AS20"/>
    <mergeCell ref="AT20:AV20"/>
    <mergeCell ref="AW20:AY20"/>
    <mergeCell ref="AZ20:BB20"/>
    <mergeCell ref="AZ21:BB21"/>
    <mergeCell ref="BC18:BE18"/>
    <mergeCell ref="BF18:BH18"/>
    <mergeCell ref="AN19:AP19"/>
    <mergeCell ref="AN17:AP17"/>
    <mergeCell ref="AQ17:AS17"/>
    <mergeCell ref="AT17:AV17"/>
    <mergeCell ref="AW17:AY17"/>
    <mergeCell ref="AZ17:BB17"/>
    <mergeCell ref="BC17:BE17"/>
    <mergeCell ref="AQ19:AS19"/>
    <mergeCell ref="AT19:AV19"/>
    <mergeCell ref="AW19:AY19"/>
    <mergeCell ref="AZ19:BB19"/>
    <mergeCell ref="BC19:BE19"/>
    <mergeCell ref="BF19:BH19"/>
    <mergeCell ref="BF15:BH15"/>
    <mergeCell ref="AF16:AM17"/>
    <mergeCell ref="AN16:AP16"/>
    <mergeCell ref="AQ16:AS16"/>
    <mergeCell ref="AT16:AV16"/>
    <mergeCell ref="AW16:AY16"/>
    <mergeCell ref="AZ16:BB16"/>
    <mergeCell ref="BC16:BE16"/>
    <mergeCell ref="BF16:BH16"/>
    <mergeCell ref="BF17:BH17"/>
    <mergeCell ref="AT15:AV15"/>
    <mergeCell ref="AW15:AY15"/>
    <mergeCell ref="AZ15:BB15"/>
    <mergeCell ref="A14:E14"/>
    <mergeCell ref="F14:I14"/>
    <mergeCell ref="J14:L14"/>
    <mergeCell ref="M14:P14"/>
    <mergeCell ref="Q14:V14"/>
    <mergeCell ref="A17:E18"/>
    <mergeCell ref="F17:I18"/>
    <mergeCell ref="J17:L18"/>
    <mergeCell ref="M17:P18"/>
    <mergeCell ref="Q17:V18"/>
    <mergeCell ref="A15:E15"/>
    <mergeCell ref="F15:I15"/>
    <mergeCell ref="J15:L15"/>
    <mergeCell ref="M15:P15"/>
    <mergeCell ref="Q15:V15"/>
    <mergeCell ref="W17:AB18"/>
    <mergeCell ref="AF18:AM19"/>
    <mergeCell ref="AN18:AP18"/>
    <mergeCell ref="AQ18:AS18"/>
    <mergeCell ref="AT18:AV18"/>
    <mergeCell ref="AW18:AY18"/>
    <mergeCell ref="AZ18:BB18"/>
    <mergeCell ref="A19:E19"/>
    <mergeCell ref="F19:I19"/>
    <mergeCell ref="J19:L19"/>
    <mergeCell ref="M19:P19"/>
    <mergeCell ref="Q19:V19"/>
    <mergeCell ref="W19:AB19"/>
    <mergeCell ref="W15:AB15"/>
    <mergeCell ref="AN15:AP15"/>
    <mergeCell ref="AQ15:AS15"/>
    <mergeCell ref="AF14:AM15"/>
    <mergeCell ref="AN14:AP14"/>
    <mergeCell ref="AQ14:AS14"/>
    <mergeCell ref="AZ10:BB11"/>
    <mergeCell ref="BC10:BE11"/>
    <mergeCell ref="W14:AB14"/>
    <mergeCell ref="BC12:BE12"/>
    <mergeCell ref="BC14:BE14"/>
    <mergeCell ref="BC15:BE15"/>
    <mergeCell ref="AN13:AP13"/>
    <mergeCell ref="AQ13:AS13"/>
    <mergeCell ref="AT13:AV13"/>
    <mergeCell ref="AW13:AY13"/>
    <mergeCell ref="AZ13:BB13"/>
    <mergeCell ref="BC13:BE13"/>
    <mergeCell ref="BF13:BH13"/>
    <mergeCell ref="AF12:AM13"/>
    <mergeCell ref="AN12:AP12"/>
    <mergeCell ref="AQ12:AS12"/>
    <mergeCell ref="AT12:AV12"/>
    <mergeCell ref="AW12:AY12"/>
    <mergeCell ref="AZ12:BB12"/>
    <mergeCell ref="A9:AB9"/>
    <mergeCell ref="AE9:AE22"/>
    <mergeCell ref="AF9:BH9"/>
    <mergeCell ref="AQ10:AS11"/>
    <mergeCell ref="AT10:AV11"/>
    <mergeCell ref="A12:E12"/>
    <mergeCell ref="F12:I12"/>
    <mergeCell ref="J12:L12"/>
    <mergeCell ref="M12:P12"/>
    <mergeCell ref="Q12:V12"/>
    <mergeCell ref="W12:AB12"/>
    <mergeCell ref="AW10:AY11"/>
    <mergeCell ref="BF14:BH14"/>
    <mergeCell ref="AT14:AV14"/>
    <mergeCell ref="AW14:AY14"/>
    <mergeCell ref="AZ14:BB14"/>
    <mergeCell ref="BF10:BH11"/>
    <mergeCell ref="A11:E11"/>
    <mergeCell ref="F11:I11"/>
    <mergeCell ref="J11:L11"/>
    <mergeCell ref="M11:P11"/>
    <mergeCell ref="Q11:V11"/>
    <mergeCell ref="W11:AB11"/>
    <mergeCell ref="BF12:BH12"/>
    <mergeCell ref="AT6:AV6"/>
    <mergeCell ref="AW6:AY6"/>
    <mergeCell ref="AZ6:BB6"/>
    <mergeCell ref="BC6:BE6"/>
    <mergeCell ref="BF6:BH6"/>
    <mergeCell ref="A7:E7"/>
    <mergeCell ref="F7:S7"/>
    <mergeCell ref="T7:X7"/>
    <mergeCell ref="Y7:AM7"/>
    <mergeCell ref="AQ7:AS7"/>
    <mergeCell ref="A6:E6"/>
    <mergeCell ref="F6:S6"/>
    <mergeCell ref="T6:X6"/>
    <mergeCell ref="Y6:AM6"/>
    <mergeCell ref="AN6:AP7"/>
    <mergeCell ref="AQ6:AS6"/>
    <mergeCell ref="AT7:AV7"/>
    <mergeCell ref="AW7:AY7"/>
    <mergeCell ref="AZ7:BB7"/>
    <mergeCell ref="BC7:BE7"/>
    <mergeCell ref="BF7:BH7"/>
    <mergeCell ref="AH4:AJ4"/>
    <mergeCell ref="AK4:AM4"/>
    <mergeCell ref="AN4:AT5"/>
    <mergeCell ref="AU4:BH4"/>
    <mergeCell ref="A5:E5"/>
    <mergeCell ref="F5:S5"/>
    <mergeCell ref="T5:X5"/>
    <mergeCell ref="Y5:AM5"/>
    <mergeCell ref="AU5:BH5"/>
    <mergeCell ref="A4:E4"/>
    <mergeCell ref="F4:S4"/>
    <mergeCell ref="T4:X4"/>
    <mergeCell ref="Y4:AA4"/>
    <mergeCell ref="AB4:AD4"/>
    <mergeCell ref="AE4:AG4"/>
  </mergeCells>
  <printOptions horizontalCentered="1" verticalCentered="1"/>
  <pageMargins left="0.5" right="0.5" top="0.5" bottom="0.5" header="0.2" footer="0.2"/>
  <pageSetup scale="76" orientation="landscape" r:id="rId1"/>
  <headerFooter alignWithMargins="0">
    <oddHeader>&amp;C&amp;"Times New Roman,Bold"&amp;12USFWS - SHARP
STREAM NAME - REACH IDENTIFICATION</oddHeader>
    <oddFooter>&amp;L&amp;"Times New Roman,Regular"File: &amp;F   
Sheet: &amp;A&amp;R&amp;"Times New Roman,Regular"&amp;D</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42</vt:i4>
      </vt:variant>
    </vt:vector>
  </HeadingPairs>
  <TitlesOfParts>
    <vt:vector size="85" baseType="lpstr">
      <vt:lpstr>Instructions</vt:lpstr>
      <vt:lpstr>Bank Summary</vt:lpstr>
      <vt:lpstr>BK # 1 - BEHI</vt:lpstr>
      <vt:lpstr>BK # 1 - NBS</vt:lpstr>
      <vt:lpstr>BK # 2 - BEHI</vt:lpstr>
      <vt:lpstr>BK # 2 - NBS</vt:lpstr>
      <vt:lpstr>BK # 3 - BEHI</vt:lpstr>
      <vt:lpstr>BK # 3 - NBS</vt:lpstr>
      <vt:lpstr>BK # 4 - BEHI</vt:lpstr>
      <vt:lpstr>BK # 4 - NBS</vt:lpstr>
      <vt:lpstr>BK # 5 - BEHI</vt:lpstr>
      <vt:lpstr>BK # 5 - NBS</vt:lpstr>
      <vt:lpstr>BK # 6 - BEHI</vt:lpstr>
      <vt:lpstr>BK # 6 - NBS</vt:lpstr>
      <vt:lpstr>BK # 7 - BEHI</vt:lpstr>
      <vt:lpstr>BK # 7 - NBS</vt:lpstr>
      <vt:lpstr>BK # 8 - BEHI</vt:lpstr>
      <vt:lpstr>BK # 8 - NBS</vt:lpstr>
      <vt:lpstr>BK # 9 - BEHI</vt:lpstr>
      <vt:lpstr>BK # 9 - NBS</vt:lpstr>
      <vt:lpstr>BK # 10 - BEHI</vt:lpstr>
      <vt:lpstr>BK # 10 - NBS</vt:lpstr>
      <vt:lpstr>BK # 11 - BEHI</vt:lpstr>
      <vt:lpstr>BK # 11 - NBS</vt:lpstr>
      <vt:lpstr>BK # 12 - BEHI</vt:lpstr>
      <vt:lpstr>BK # 12 - NBS</vt:lpstr>
      <vt:lpstr>BK # 13 - BEHI</vt:lpstr>
      <vt:lpstr>BK # 13 - NBS</vt:lpstr>
      <vt:lpstr>BK # 14 - BEHI</vt:lpstr>
      <vt:lpstr>BK # 14 - NBS</vt:lpstr>
      <vt:lpstr>BK # 15 - BEHI</vt:lpstr>
      <vt:lpstr>BK # 15 - NBS</vt:lpstr>
      <vt:lpstr>BK # 16 - BEHI</vt:lpstr>
      <vt:lpstr>BK # 16 - NBS</vt:lpstr>
      <vt:lpstr>BK # 17 - BEHI</vt:lpstr>
      <vt:lpstr>BK # 17 - NBS</vt:lpstr>
      <vt:lpstr>BK # 18 - BEHI</vt:lpstr>
      <vt:lpstr>BK # 18 - NBS</vt:lpstr>
      <vt:lpstr>BK # 19 - BEHI</vt:lpstr>
      <vt:lpstr>BK # 19 - NBS</vt:lpstr>
      <vt:lpstr>BK # 20 - BEHI</vt:lpstr>
      <vt:lpstr>BK # 20 - NBS</vt:lpstr>
      <vt:lpstr>Erosion Rates</vt:lpstr>
      <vt:lpstr>'Bank Summary'!Print_Area</vt:lpstr>
      <vt:lpstr>'BK # 1 - BEHI'!Print_Area</vt:lpstr>
      <vt:lpstr>'BK # 1 - NBS'!Print_Area</vt:lpstr>
      <vt:lpstr>'BK # 10 - BEHI'!Print_Area</vt:lpstr>
      <vt:lpstr>'BK # 10 - NBS'!Print_Area</vt:lpstr>
      <vt:lpstr>'BK # 11 - BEHI'!Print_Area</vt:lpstr>
      <vt:lpstr>'BK # 11 - NBS'!Print_Area</vt:lpstr>
      <vt:lpstr>'BK # 12 - BEHI'!Print_Area</vt:lpstr>
      <vt:lpstr>'BK # 12 - NBS'!Print_Area</vt:lpstr>
      <vt:lpstr>'BK # 13 - BEHI'!Print_Area</vt:lpstr>
      <vt:lpstr>'BK # 13 - NBS'!Print_Area</vt:lpstr>
      <vt:lpstr>'BK # 14 - BEHI'!Print_Area</vt:lpstr>
      <vt:lpstr>'BK # 14 - NBS'!Print_Area</vt:lpstr>
      <vt:lpstr>'BK # 15 - BEHI'!Print_Area</vt:lpstr>
      <vt:lpstr>'BK # 15 - NBS'!Print_Area</vt:lpstr>
      <vt:lpstr>'BK # 16 - BEHI'!Print_Area</vt:lpstr>
      <vt:lpstr>'BK # 16 - NBS'!Print_Area</vt:lpstr>
      <vt:lpstr>'BK # 17 - BEHI'!Print_Area</vt:lpstr>
      <vt:lpstr>'BK # 17 - NBS'!Print_Area</vt:lpstr>
      <vt:lpstr>'BK # 18 - BEHI'!Print_Area</vt:lpstr>
      <vt:lpstr>'BK # 18 - NBS'!Print_Area</vt:lpstr>
      <vt:lpstr>'BK # 19 - BEHI'!Print_Area</vt:lpstr>
      <vt:lpstr>'BK # 19 - NBS'!Print_Area</vt:lpstr>
      <vt:lpstr>'BK # 2 - BEHI'!Print_Area</vt:lpstr>
      <vt:lpstr>'BK # 2 - NBS'!Print_Area</vt:lpstr>
      <vt:lpstr>'BK # 20 - BEHI'!Print_Area</vt:lpstr>
      <vt:lpstr>'BK # 20 - NBS'!Print_Area</vt:lpstr>
      <vt:lpstr>'BK # 3 - BEHI'!Print_Area</vt:lpstr>
      <vt:lpstr>'BK # 3 - NBS'!Print_Area</vt:lpstr>
      <vt:lpstr>'BK # 4 - BEHI'!Print_Area</vt:lpstr>
      <vt:lpstr>'BK # 4 - NBS'!Print_Area</vt:lpstr>
      <vt:lpstr>'BK # 5 - BEHI'!Print_Area</vt:lpstr>
      <vt:lpstr>'BK # 5 - NBS'!Print_Area</vt:lpstr>
      <vt:lpstr>'BK # 6 - BEHI'!Print_Area</vt:lpstr>
      <vt:lpstr>'BK # 6 - NBS'!Print_Area</vt:lpstr>
      <vt:lpstr>'BK # 7 - BEHI'!Print_Area</vt:lpstr>
      <vt:lpstr>'BK # 7 - NBS'!Print_Area</vt:lpstr>
      <vt:lpstr>'BK # 8 - BEHI'!Print_Area</vt:lpstr>
      <vt:lpstr>'BK # 8 - NBS'!Print_Area</vt:lpstr>
      <vt:lpstr>'BK # 9 - BEHI'!Print_Area</vt:lpstr>
      <vt:lpstr>'BK # 9 - NBS'!Print_Area</vt:lpstr>
      <vt:lpstr>'Bank Summary'!Print_Titles</vt:lpstr>
    </vt:vector>
  </TitlesOfParts>
  <Company>USFWS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rstarr</dc:creator>
  <cp:lastModifiedBy>rstarr</cp:lastModifiedBy>
  <cp:lastPrinted>2013-09-20T14:12:09Z</cp:lastPrinted>
  <dcterms:created xsi:type="dcterms:W3CDTF">2013-04-15T14:58:02Z</dcterms:created>
  <dcterms:modified xsi:type="dcterms:W3CDTF">2013-09-20T15:18:02Z</dcterms:modified>
</cp:coreProperties>
</file>