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Shared\EPR Folder\Alaska\SQT Regionalization\Manuals\User Manual\Field Forms\"/>
    </mc:Choice>
  </mc:AlternateContent>
  <xr:revisionPtr revIDLastSave="0" documentId="13_ncr:1_{56BAEF2B-9586-448D-8CD2-09F47060C326}" xr6:coauthVersionLast="46" xr6:coauthVersionMax="46" xr10:uidLastSave="{00000000-0000-0000-0000-000000000000}"/>
  <bookViews>
    <workbookView xWindow="-120" yWindow="-120" windowWidth="29040" windowHeight="15840" tabRatio="747" activeTab="4" xr2:uid="{00000000-000D-0000-FFFF-FFFF00000000}"/>
  </bookViews>
  <sheets>
    <sheet name="Project Reach Form" sheetId="1" r:id="rId1"/>
    <sheet name="Rapid Survey Form" sheetId="2" r:id="rId2"/>
    <sheet name="Substrate" sheetId="16" r:id="rId3"/>
    <sheet name="LWD" sheetId="17" r:id="rId4"/>
    <sheet name="Lateral Migration Form" sheetId="4" r:id="rId5"/>
  </sheets>
  <externalReferences>
    <externalReference r:id="rId6"/>
  </externalReferences>
  <definedNames>
    <definedName name="BedMaterial">'[1]Pull Down Notes'!$B$13:$B$15</definedName>
    <definedName name="Flow.Type">'[1]Pull Down Notes'!$B$17:$B$20</definedName>
    <definedName name="Level">'[1]Pull Down Notes'!$B$55:$B$58</definedName>
    <definedName name="_xlnm.Print_Area" localSheetId="0">'Project Reach Form'!$A$1:$J$105</definedName>
    <definedName name="_xlnm.Print_Area" localSheetId="1">'Rapid Survey Form'!$A$1:$J$68</definedName>
    <definedName name="Region">'[1]Pull Down Notes'!$B$60:$B$71</definedName>
    <definedName name="RiverBasins">'[1]Pull Down Notes'!$B$83:$B$89</definedName>
    <definedName name="WaterTypes">'[1]Pull Down Notes'!$B$91:$B$94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E26" i="2"/>
  <c r="D21" i="2"/>
  <c r="E21" i="2"/>
  <c r="F21" i="2"/>
  <c r="G21" i="2"/>
  <c r="H21" i="2"/>
  <c r="I21" i="2"/>
  <c r="J21" i="2"/>
  <c r="C21" i="2"/>
  <c r="C20" i="2"/>
  <c r="C19" i="2"/>
  <c r="E55" i="1" l="1"/>
  <c r="E53" i="1"/>
  <c r="E52" i="1"/>
  <c r="P43" i="1" l="1"/>
  <c r="O43" i="1" l="1"/>
  <c r="L28" i="4" l="1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27" i="4"/>
  <c r="L58" i="4" s="1"/>
  <c r="L57" i="4" l="1"/>
  <c r="M58" i="4" s="1"/>
  <c r="M41" i="4" l="1"/>
  <c r="M33" i="4"/>
  <c r="M49" i="4"/>
  <c r="M50" i="4"/>
  <c r="M30" i="4"/>
  <c r="M44" i="4"/>
  <c r="M46" i="4"/>
  <c r="M34" i="4"/>
  <c r="M51" i="4"/>
  <c r="M28" i="4"/>
  <c r="M36" i="4"/>
  <c r="M37" i="4"/>
  <c r="M53" i="4"/>
  <c r="M54" i="4"/>
  <c r="M55" i="4"/>
  <c r="M43" i="4"/>
  <c r="M56" i="4"/>
  <c r="M35" i="4"/>
  <c r="M52" i="4"/>
  <c r="M27" i="4"/>
  <c r="M31" i="4"/>
  <c r="M39" i="4"/>
  <c r="M47" i="4"/>
  <c r="M29" i="4"/>
  <c r="M32" i="4"/>
  <c r="M38" i="4"/>
  <c r="M40" i="4"/>
  <c r="M45" i="4"/>
  <c r="M48" i="4"/>
  <c r="M42" i="4"/>
  <c r="C21" i="1"/>
  <c r="C22" i="1" s="1"/>
  <c r="M57" i="4" l="1"/>
  <c r="E35" i="2" l="1"/>
  <c r="F35" i="2"/>
  <c r="H35" i="2"/>
  <c r="J35" i="2"/>
  <c r="C35" i="2"/>
  <c r="F36" i="2" l="1"/>
  <c r="D35" i="2"/>
  <c r="D36" i="2" s="1"/>
  <c r="G35" i="2"/>
  <c r="H36" i="2" s="1"/>
  <c r="I35" i="2"/>
  <c r="J36" i="2" s="1"/>
  <c r="C15" i="2"/>
  <c r="D15" i="2"/>
  <c r="E15" i="2"/>
  <c r="F15" i="2"/>
  <c r="G15" i="2"/>
  <c r="H15" i="2"/>
  <c r="I15" i="2"/>
  <c r="J15" i="2"/>
  <c r="C18" i="2"/>
  <c r="D18" i="2"/>
  <c r="G36" i="2" l="1"/>
  <c r="I36" i="2"/>
  <c r="D37" i="2"/>
  <c r="E36" i="2"/>
  <c r="E37" i="2" s="1"/>
  <c r="E23" i="2"/>
  <c r="E45" i="2" l="1"/>
  <c r="E46" i="2"/>
  <c r="C26" i="1"/>
  <c r="G45" i="2" l="1"/>
  <c r="J29" i="1"/>
  <c r="J39" i="2" l="1"/>
  <c r="I39" i="2"/>
  <c r="H39" i="2"/>
  <c r="G39" i="2"/>
  <c r="F39" i="2"/>
  <c r="E39" i="2"/>
  <c r="D39" i="2"/>
  <c r="C39" i="2"/>
  <c r="J37" i="2"/>
  <c r="I37" i="2"/>
  <c r="H37" i="2"/>
  <c r="G37" i="2"/>
  <c r="F37" i="2"/>
  <c r="J20" i="2"/>
  <c r="I20" i="2"/>
  <c r="H20" i="2"/>
  <c r="G20" i="2"/>
  <c r="F20" i="2"/>
  <c r="E20" i="2"/>
  <c r="D20" i="2"/>
  <c r="J18" i="2"/>
  <c r="I18" i="2"/>
  <c r="H18" i="2"/>
  <c r="G18" i="2"/>
  <c r="F18" i="2"/>
  <c r="E18" i="2"/>
  <c r="J16" i="2"/>
  <c r="I16" i="2"/>
  <c r="H16" i="2"/>
  <c r="G16" i="2"/>
  <c r="F16" i="2"/>
  <c r="E16" i="2"/>
  <c r="D16" i="2"/>
  <c r="C16" i="2"/>
  <c r="J4" i="2"/>
  <c r="D17" i="2" l="1"/>
  <c r="E28" i="2"/>
  <c r="E17" i="2"/>
  <c r="F17" i="2"/>
  <c r="F19" i="2"/>
  <c r="G17" i="2"/>
  <c r="G19" i="2"/>
  <c r="H17" i="2"/>
  <c r="H19" i="2"/>
  <c r="J17" i="2"/>
  <c r="J19" i="2"/>
  <c r="C17" i="2"/>
  <c r="D19" i="2"/>
  <c r="E19" i="2"/>
  <c r="I17" i="2"/>
  <c r="I19" i="2"/>
  <c r="I41" i="2"/>
  <c r="C41" i="2"/>
  <c r="L44" i="1"/>
  <c r="P44" i="1"/>
  <c r="P45" i="1"/>
  <c r="P46" i="1"/>
  <c r="P47" i="1"/>
  <c r="P48" i="1"/>
  <c r="P49" i="1"/>
  <c r="O45" i="1"/>
  <c r="O46" i="1"/>
  <c r="O47" i="1"/>
  <c r="O48" i="1"/>
  <c r="O49" i="1"/>
  <c r="O44" i="1"/>
  <c r="E24" i="2" l="1"/>
  <c r="Q44" i="1"/>
  <c r="Q48" i="1"/>
  <c r="Q47" i="1"/>
  <c r="Q46" i="1"/>
  <c r="Q49" i="1"/>
  <c r="Q45" i="1"/>
  <c r="Q43" i="1"/>
  <c r="M45" i="1"/>
  <c r="M46" i="1"/>
  <c r="M47" i="1"/>
  <c r="M48" i="1"/>
  <c r="M49" i="1"/>
  <c r="M44" i="1"/>
  <c r="L45" i="1"/>
  <c r="L46" i="1"/>
  <c r="L47" i="1"/>
  <c r="L48" i="1"/>
  <c r="L49" i="1"/>
  <c r="N46" i="1" l="1"/>
  <c r="N45" i="1"/>
  <c r="N47" i="1"/>
  <c r="N49" i="1"/>
  <c r="N44" i="1"/>
  <c r="N48" i="1"/>
  <c r="E43" i="1" l="1"/>
  <c r="E42" i="1" s="1"/>
  <c r="E18" i="1"/>
</calcChain>
</file>

<file path=xl/sharedStrings.xml><?xml version="1.0" encoding="utf-8"?>
<sst xmlns="http://schemas.openxmlformats.org/spreadsheetml/2006/main" count="311" uniqueCount="227">
  <si>
    <t>R1</t>
  </si>
  <si>
    <t>R2</t>
  </si>
  <si>
    <t>R3</t>
  </si>
  <si>
    <t>R4</t>
  </si>
  <si>
    <t>R5</t>
  </si>
  <si>
    <t>R6</t>
  </si>
  <si>
    <t>Weighted BHR</t>
  </si>
  <si>
    <t>P1</t>
  </si>
  <si>
    <t>P2</t>
  </si>
  <si>
    <t>P3</t>
  </si>
  <si>
    <t>P4</t>
  </si>
  <si>
    <t>P5</t>
  </si>
  <si>
    <t>P6</t>
  </si>
  <si>
    <t>Station</t>
  </si>
  <si>
    <t>R7</t>
  </si>
  <si>
    <t>R8</t>
  </si>
  <si>
    <t>P7</t>
  </si>
  <si>
    <t>P8</t>
  </si>
  <si>
    <t>Project Name:</t>
  </si>
  <si>
    <t>Reach ID:</t>
  </si>
  <si>
    <t>Flow Type:</t>
  </si>
  <si>
    <t>Field Value</t>
  </si>
  <si>
    <t>Desktop Value</t>
  </si>
  <si>
    <t>Calculation</t>
  </si>
  <si>
    <t>Shading Key</t>
  </si>
  <si>
    <t>Drainage Area (sq. mi.):</t>
  </si>
  <si>
    <t>I.</t>
  </si>
  <si>
    <t>A.</t>
  </si>
  <si>
    <t>B.</t>
  </si>
  <si>
    <t>C.</t>
  </si>
  <si>
    <t>D.</t>
  </si>
  <si>
    <t>E.</t>
  </si>
  <si>
    <t>Bankfull Width (ft)</t>
  </si>
  <si>
    <t>Bankfull Area (sq. ft.)
Width * Mean Depth</t>
  </si>
  <si>
    <t>F.</t>
  </si>
  <si>
    <t>G.</t>
  </si>
  <si>
    <t>Regional Curve Bankfull Width (ft)</t>
  </si>
  <si>
    <t>III.</t>
  </si>
  <si>
    <t>Floodprone Area Width (ft)</t>
  </si>
  <si>
    <t>IV.</t>
  </si>
  <si>
    <t>Low Bank Height (ft)</t>
  </si>
  <si>
    <t>BHR * Riffle Length (ft)</t>
  </si>
  <si>
    <t>X</t>
  </si>
  <si>
    <t>P-P Spacing (ft)</t>
  </si>
  <si>
    <t>V.</t>
  </si>
  <si>
    <t>VI.</t>
  </si>
  <si>
    <t>Depth</t>
  </si>
  <si>
    <t>Number Concentrated Flow Points</t>
  </si>
  <si>
    <t xml:space="preserve">B. </t>
  </si>
  <si>
    <t>Concentrated Flow Points/ 1,000 L.F.</t>
  </si>
  <si>
    <t>Reach Walk</t>
  </si>
  <si>
    <t xml:space="preserve">II. </t>
  </si>
  <si>
    <t xml:space="preserve">A. </t>
  </si>
  <si>
    <r>
      <t xml:space="preserve">Difference between BKF stage and WS (ft) 
</t>
    </r>
    <r>
      <rPr>
        <i/>
        <sz val="11"/>
        <color theme="1"/>
        <rFont val="Calibri"/>
        <family val="2"/>
        <scheme val="minor"/>
      </rPr>
      <t xml:space="preserve">Average or consensus value from reach walk. </t>
    </r>
  </si>
  <si>
    <t>Difference between bankfull (BKF) stage and water surface (WS) (ft)</t>
  </si>
  <si>
    <t>Riffle Data (Floodplain Connectivity &amp; Bed Form Diversity)</t>
  </si>
  <si>
    <t>Percent Riffle (%)</t>
  </si>
  <si>
    <t>Entrenchment Ratio (ER)</t>
  </si>
  <si>
    <t>ER * Riffle Length (ft)</t>
  </si>
  <si>
    <t>Weighted ER</t>
  </si>
  <si>
    <t>Pool Data (Bed Form Diversity)</t>
  </si>
  <si>
    <t>Average Pool Depth Ratio</t>
  </si>
  <si>
    <t>Curve Used</t>
  </si>
  <si>
    <t>20*Bankfull Width</t>
  </si>
  <si>
    <t xml:space="preserve">Regional Curve Bankfull Mean Depth (ft) </t>
  </si>
  <si>
    <t>Regional Curve Bankfull Area (sq. ft.)</t>
  </si>
  <si>
    <t>Median Pool Spacing Ratio</t>
  </si>
  <si>
    <t>Latitude:</t>
  </si>
  <si>
    <t>W</t>
  </si>
  <si>
    <t>Average D</t>
  </si>
  <si>
    <t>Area</t>
  </si>
  <si>
    <t>-</t>
  </si>
  <si>
    <t>Begin Station</t>
  </si>
  <si>
    <t>End Station</t>
  </si>
  <si>
    <r>
      <t xml:space="preserve">Total Riffle Length (ft)
</t>
    </r>
    <r>
      <rPr>
        <i/>
        <sz val="11"/>
        <color theme="1"/>
        <rFont val="Calibri"/>
        <family val="2"/>
        <scheme val="minor"/>
      </rPr>
      <t>Excludes Additional Pool Lengths</t>
    </r>
  </si>
  <si>
    <t>Site Information</t>
  </si>
  <si>
    <t>Bank Height &amp; Riffle Data: Record for each riffle in the Sub-Reach</t>
  </si>
  <si>
    <t>Representative Sub-Reach Length
At least 20 x the Bankfull Width</t>
  </si>
  <si>
    <t>Pool Data: Record for each pool within the  Sub-Reach</t>
  </si>
  <si>
    <t>II.</t>
  </si>
  <si>
    <r>
      <t xml:space="preserve">□ </t>
    </r>
    <r>
      <rPr>
        <sz val="12"/>
        <color theme="1"/>
        <rFont val="Calibri"/>
        <family val="2"/>
      </rPr>
      <t>No</t>
    </r>
  </si>
  <si>
    <t>If no, explain why:</t>
  </si>
  <si>
    <t>Identification of Representative Sub-Reach</t>
  </si>
  <si>
    <t xml:space="preserve">Begin </t>
  </si>
  <si>
    <t>End</t>
  </si>
  <si>
    <t>Difference</t>
  </si>
  <si>
    <t>Slope (ft/ft)</t>
  </si>
  <si>
    <t>Station along tape (ft)</t>
  </si>
  <si>
    <t>Stadia Rod Reading (ft)</t>
  </si>
  <si>
    <t>Valley Type:</t>
  </si>
  <si>
    <t>Bankfull Mean Depth (ft) 
= Average of cross-section depths</t>
  </si>
  <si>
    <t>Notes</t>
  </si>
  <si>
    <t>Sinuosity</t>
  </si>
  <si>
    <t>N</t>
  </si>
  <si>
    <t>G</t>
  </si>
  <si>
    <t>Bank Erosion Hazard Index</t>
  </si>
  <si>
    <t>Station ID</t>
  </si>
  <si>
    <t>Bank Length (Ft)</t>
  </si>
  <si>
    <t>Study Bank Height (ft)</t>
  </si>
  <si>
    <t>Root Depth (ft)</t>
  </si>
  <si>
    <t>Root Density (%)</t>
  </si>
  <si>
    <t>Bank Angle (degrees)</t>
  </si>
  <si>
    <t>Surface Protection (%)</t>
  </si>
  <si>
    <t>Bank Material Adjustment</t>
  </si>
  <si>
    <t>Stratification Adjustment</t>
  </si>
  <si>
    <t>NBS Ranking</t>
  </si>
  <si>
    <r>
      <t xml:space="preserve">□ </t>
    </r>
    <r>
      <rPr>
        <sz val="12"/>
        <color theme="1"/>
        <rFont val="Calibri"/>
        <family val="2"/>
      </rPr>
      <t>Yes</t>
    </r>
  </si>
  <si>
    <t>Latitude of downstream extent:</t>
  </si>
  <si>
    <t>Longitude of downstream extent:</t>
  </si>
  <si>
    <t>Valley length (ft)</t>
  </si>
  <si>
    <t>Stream Length (ft)</t>
  </si>
  <si>
    <t>□ Rapid Survey</t>
  </si>
  <si>
    <t xml:space="preserve">Sub-Reach Survey Method </t>
  </si>
  <si>
    <t>Slope</t>
  </si>
  <si>
    <t>Flood Prone Width (ft)</t>
  </si>
  <si>
    <t>Bankfull Max Riffle Depth</t>
  </si>
  <si>
    <t>Entrenchment Ratio (ft/ft)
Floodprone Area Width /Bankfull Width</t>
  </si>
  <si>
    <t>Slope Estimate (%)</t>
  </si>
  <si>
    <t>Channel Material Estimate</t>
  </si>
  <si>
    <t xml:space="preserve">Stream Type </t>
  </si>
  <si>
    <t>VIII.</t>
  </si>
  <si>
    <t>Bank Height Ratio (BHR)
Low Bank H / BKF Max D</t>
  </si>
  <si>
    <t>BKF Max Depth (ft)</t>
  </si>
  <si>
    <t>BKF Mean Depth (ft)</t>
  </si>
  <si>
    <t>BKF Width (ft)</t>
  </si>
  <si>
    <t>Pool Depth (ft)
Measured from BKF</t>
  </si>
  <si>
    <t>Pool Depth Ratio
Pool Depth/BKF Mean Depth</t>
  </si>
  <si>
    <t>Pool Spacing Ratio
Pool Spacing/BKF Width</t>
  </si>
  <si>
    <r>
      <t xml:space="preserve">Riffle Length (ft)
</t>
    </r>
    <r>
      <rPr>
        <i/>
        <sz val="10"/>
        <color theme="1"/>
        <rFont val="Calibri"/>
        <family val="2"/>
        <scheme val="minor"/>
      </rPr>
      <t>Including Run</t>
    </r>
  </si>
  <si>
    <t>Representative Sub-Reach Length</t>
  </si>
  <si>
    <t>Bed Material:</t>
  </si>
  <si>
    <t>BKF Height (ft)</t>
  </si>
  <si>
    <t>BEHI Total/ Category</t>
  </si>
  <si>
    <t>Notes:</t>
  </si>
  <si>
    <t>Drop-down</t>
  </si>
  <si>
    <t>□ Longitudinal Profile &amp; Cross Section</t>
  </si>
  <si>
    <t>Geomorphic Pool?</t>
  </si>
  <si>
    <t xml:space="preserve">C. </t>
  </si>
  <si>
    <t>Total (ft)</t>
  </si>
  <si>
    <t>Length of Armoring on banks (ft)</t>
  </si>
  <si>
    <t>Percent Armoring (%)</t>
  </si>
  <si>
    <t>Summary Table</t>
  </si>
  <si>
    <t>BEHI/NBS Ranking</t>
  </si>
  <si>
    <t>Ex/Ex</t>
  </si>
  <si>
    <t>Ex/VH</t>
  </si>
  <si>
    <t>Ex/H</t>
  </si>
  <si>
    <t>Ex/M</t>
  </si>
  <si>
    <t>Ex/L</t>
  </si>
  <si>
    <t>Ex/VL</t>
  </si>
  <si>
    <t>VH/H</t>
  </si>
  <si>
    <t>VH/M</t>
  </si>
  <si>
    <t>VH/L</t>
  </si>
  <si>
    <t>H/Ex</t>
  </si>
  <si>
    <t>Length (Feet)</t>
  </si>
  <si>
    <t>Percent of Total (%)</t>
  </si>
  <si>
    <t>VH/Ex</t>
  </si>
  <si>
    <t>Vh/VH</t>
  </si>
  <si>
    <t>H/VH</t>
  </si>
  <si>
    <t>H/H</t>
  </si>
  <si>
    <t>H/M</t>
  </si>
  <si>
    <t>H/L</t>
  </si>
  <si>
    <t>M/Ex</t>
  </si>
  <si>
    <t>M/VH</t>
  </si>
  <si>
    <t>M/H</t>
  </si>
  <si>
    <t>M/M</t>
  </si>
  <si>
    <t>M/L</t>
  </si>
  <si>
    <t>L/Ex</t>
  </si>
  <si>
    <t>L/VH</t>
  </si>
  <si>
    <t>L/H</t>
  </si>
  <si>
    <t>L/M</t>
  </si>
  <si>
    <t>L/L</t>
  </si>
  <si>
    <t>VH/VL</t>
  </si>
  <si>
    <t>H/VL</t>
  </si>
  <si>
    <t>M/VL</t>
  </si>
  <si>
    <t>L/VL</t>
  </si>
  <si>
    <t>Enter bank Length from all rows on p.1 with same ranking</t>
  </si>
  <si>
    <t>Total Length:</t>
  </si>
  <si>
    <t>Eroding Length:</t>
  </si>
  <si>
    <t>Longitude:</t>
  </si>
  <si>
    <t>Representative Sub-Reach Sketch</t>
  </si>
  <si>
    <t>Stream Reach length (ft):</t>
  </si>
  <si>
    <t>Width/Depth Ratio (ft/ft)
Bankfull Width / Bankfull Mean Depth</t>
  </si>
  <si>
    <t>Transect</t>
  </si>
  <si>
    <t>Point ID</t>
  </si>
  <si>
    <t>% Dist LB</t>
  </si>
  <si>
    <t>Size^</t>
  </si>
  <si>
    <t>Location ?</t>
  </si>
  <si>
    <t>Flag/Comments</t>
  </si>
  <si>
    <t>add wet or dry-mid</t>
  </si>
  <si>
    <r>
      <rPr>
        <b/>
        <sz val="11"/>
        <color theme="1"/>
        <rFont val="Calibri"/>
        <family val="2"/>
        <scheme val="minor"/>
      </rPr>
      <t xml:space="preserve">Flags: N </t>
    </r>
    <r>
      <rPr>
        <sz val="11"/>
        <color theme="1"/>
        <rFont val="Calibri"/>
        <family val="2"/>
        <scheme val="minor"/>
      </rPr>
      <t xml:space="preserve">= Not collected, 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Estimated</t>
    </r>
  </si>
  <si>
    <t>Substrate Location ?</t>
  </si>
  <si>
    <t>wet, dry-mid, dry-edge</t>
  </si>
  <si>
    <t>Substrate Non-Meas. Size ^</t>
  </si>
  <si>
    <t>FN = Fines</t>
  </si>
  <si>
    <t>SN = Sand</t>
  </si>
  <si>
    <t>HP = Hardpan</t>
  </si>
  <si>
    <t>BR = Bedrock</t>
  </si>
  <si>
    <t>Dry Transect?</t>
  </si>
  <si>
    <t>Y</t>
  </si>
  <si>
    <t>Side Channel?</t>
  </si>
  <si>
    <t>Major</t>
  </si>
  <si>
    <t>Main Transect - Substrate</t>
  </si>
  <si>
    <t>Mid Transect - Substrate</t>
  </si>
  <si>
    <t>Large Wood</t>
  </si>
  <si>
    <t>Fill in if unmarked boxes are zero</t>
  </si>
  <si>
    <t>Diameter at large end</t>
  </si>
  <si>
    <t xml:space="preserve">Pieces All/Part In Bankfull </t>
  </si>
  <si>
    <t>1.5-3m</t>
  </si>
  <si>
    <t>3-5m</t>
  </si>
  <si>
    <t>5-15m</t>
  </si>
  <si>
    <t>&gt;15m</t>
  </si>
  <si>
    <t>0.1-&lt;0.3m</t>
  </si>
  <si>
    <t>0.3-0.6m</t>
  </si>
  <si>
    <t>0.6-0.8m</t>
  </si>
  <si>
    <t>&gt;0.8m</t>
  </si>
  <si>
    <t xml:space="preserve">Pieces Above Bankfull </t>
  </si>
  <si>
    <t>Left of main,           Right of main</t>
  </si>
  <si>
    <t>Minor</t>
  </si>
  <si>
    <t>Dry</t>
  </si>
  <si>
    <t>Weighted W/D</t>
  </si>
  <si>
    <t>W/D * Riffle Length (ft)</t>
  </si>
  <si>
    <t>W/D
BKF Width/BKF Mean Depth</t>
  </si>
  <si>
    <t>Stream Order:</t>
  </si>
  <si>
    <t>Cross-section Measurements
Depth measured from bankfull</t>
  </si>
  <si>
    <t>Bankfull Verification and Stable Riffle Cross-section</t>
  </si>
  <si>
    <t>Is Cross-section located within Representative Sub-Reach?</t>
  </si>
  <si>
    <t>Stream Classification of Stable Riffle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</si>
</sst>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17" xfId="0" applyBorder="1"/>
    <xf numFmtId="0" fontId="0" fillId="0" borderId="31" xfId="0" applyBorder="1"/>
    <xf numFmtId="0" fontId="0" fillId="0" borderId="32" xfId="0" applyBorder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8" fillId="0" borderId="0" xfId="0" applyFont="1"/>
    <xf numFmtId="0" fontId="0" fillId="0" borderId="24" xfId="0" applyBorder="1"/>
    <xf numFmtId="0" fontId="12" fillId="0" borderId="0" xfId="0" applyFont="1"/>
    <xf numFmtId="0" fontId="0" fillId="0" borderId="8" xfId="0" applyBorder="1"/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9" fontId="2" fillId="3" borderId="2" xfId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/>
    <xf numFmtId="0" fontId="4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9" fontId="4" fillId="3" borderId="2" xfId="1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/>
    <xf numFmtId="0" fontId="0" fillId="0" borderId="2" xfId="0" applyFill="1" applyBorder="1"/>
    <xf numFmtId="0" fontId="0" fillId="5" borderId="0" xfId="0" applyFill="1"/>
    <xf numFmtId="0" fontId="0" fillId="5" borderId="2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/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/>
    <xf numFmtId="0" fontId="0" fillId="5" borderId="32" xfId="0" applyFill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Border="1"/>
    <xf numFmtId="0" fontId="0" fillId="0" borderId="3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9" fontId="2" fillId="5" borderId="2" xfId="1" applyFill="1" applyBorder="1" applyAlignment="1">
      <alignment horizontal="center" vertical="center" wrapText="1"/>
    </xf>
    <xf numFmtId="164" fontId="4" fillId="6" borderId="9" xfId="0" applyNumberFormat="1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9" fontId="2" fillId="5" borderId="2" xfId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5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/>
    </xf>
    <xf numFmtId="0" fontId="0" fillId="5" borderId="34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3">
    <dxf>
      <fill>
        <patternFill>
          <bgColor rgb="FF00B050"/>
        </patternFill>
      </fill>
    </dxf>
    <dxf>
      <font>
        <strike val="0"/>
        <color auto="1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24</xdr:row>
      <xdr:rowOff>76200</xdr:rowOff>
    </xdr:from>
    <xdr:to>
      <xdr:col>3</xdr:col>
      <xdr:colOff>304800</xdr:colOff>
      <xdr:row>24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906750"/>
          <a:ext cx="214312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\EPR%20Folder\WY\SQT\WY%20Quantification%20Tool%20v0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ssessment"/>
      <sheetName val="Catchment Assessment"/>
      <sheetName val="Parameter Selection Guide"/>
      <sheetName val="Quantification Tool"/>
      <sheetName val="Performance Standards"/>
      <sheetName val="Monitoring Data"/>
      <sheetName val="Data Summary"/>
      <sheetName val="Pull Down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">
          <cell r="B14" t="str">
            <v>Sand</v>
          </cell>
        </row>
        <row r="15">
          <cell r="B15" t="str">
            <v>Gravel</v>
          </cell>
        </row>
        <row r="18">
          <cell r="B18" t="str">
            <v>Perennial</v>
          </cell>
        </row>
        <row r="19">
          <cell r="B19" t="str">
            <v>Ephemeral</v>
          </cell>
        </row>
        <row r="20">
          <cell r="B20" t="str">
            <v>Intermittent</v>
          </cell>
        </row>
        <row r="56">
          <cell r="B56" t="str">
            <v>Level 3 - Geomorphology</v>
          </cell>
        </row>
        <row r="57">
          <cell r="B57" t="str">
            <v>Level 4 - Physicochemical</v>
          </cell>
        </row>
        <row r="58">
          <cell r="B58" t="str">
            <v>Level 5 - Biology</v>
          </cell>
        </row>
        <row r="61">
          <cell r="B61" t="str">
            <v>SE Plains</v>
          </cell>
        </row>
        <row r="62">
          <cell r="B62" t="str">
            <v>NE Plains</v>
          </cell>
        </row>
        <row r="63">
          <cell r="B63" t="str">
            <v>Southern Foothills &amp; Laramie Range</v>
          </cell>
        </row>
        <row r="64">
          <cell r="B64" t="str">
            <v>Southern Rockies</v>
          </cell>
        </row>
        <row r="65">
          <cell r="B65" t="str">
            <v>Black Hills</v>
          </cell>
        </row>
        <row r="66">
          <cell r="B66" t="str">
            <v>High Valleys</v>
          </cell>
        </row>
        <row r="67">
          <cell r="B67" t="str">
            <v>Sedimentary Mountains</v>
          </cell>
        </row>
        <row r="68">
          <cell r="B68" t="str">
            <v>Granitic Mountains</v>
          </cell>
        </row>
        <row r="69">
          <cell r="B69" t="str">
            <v>Volcanic Mountains &amp; Valleys</v>
          </cell>
        </row>
        <row r="70">
          <cell r="B70" t="str">
            <v>Bighorn Basin Foothills</v>
          </cell>
        </row>
        <row r="71">
          <cell r="B71" t="str">
            <v>Wyoming Basin</v>
          </cell>
        </row>
        <row r="84">
          <cell r="B84" t="str">
            <v>Bear River</v>
          </cell>
        </row>
        <row r="85">
          <cell r="B85" t="str">
            <v>Green River</v>
          </cell>
        </row>
        <row r="86">
          <cell r="B86" t="str">
            <v>NE Missouri Basin</v>
          </cell>
        </row>
        <row r="87">
          <cell r="B87" t="str">
            <v>Platte River</v>
          </cell>
        </row>
        <row r="88">
          <cell r="B88" t="str">
            <v>Snake/ Salt River</v>
          </cell>
        </row>
        <row r="89">
          <cell r="B89" t="str">
            <v>Yellowstone River</v>
          </cell>
        </row>
        <row r="92">
          <cell r="B92" t="str">
            <v>Coldwater</v>
          </cell>
        </row>
        <row r="93">
          <cell r="B93" t="str">
            <v>Coolwater</v>
          </cell>
        </row>
        <row r="94">
          <cell r="B94" t="str">
            <v>Warmwater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5"/>
  <sheetViews>
    <sheetView view="pageLayout" zoomScaleNormal="100" zoomScaleSheetLayoutView="100" workbookViewId="0">
      <selection activeCell="H39" sqref="H39"/>
    </sheetView>
  </sheetViews>
  <sheetFormatPr defaultColWidth="8.85546875" defaultRowHeight="15" x14ac:dyDescent="0.25"/>
  <cols>
    <col min="1" max="1" width="4" style="1" customWidth="1"/>
    <col min="2" max="2" width="27.7109375" style="1" customWidth="1"/>
    <col min="3" max="10" width="7.42578125" style="1" customWidth="1"/>
    <col min="11" max="12" width="8.85546875" style="1"/>
    <col min="13" max="13" width="10.28515625" style="1" customWidth="1"/>
    <col min="14" max="15" width="8.85546875" style="1"/>
    <col min="16" max="16" width="9.85546875" style="1" customWidth="1"/>
    <col min="17" max="16384" width="8.85546875" style="1"/>
  </cols>
  <sheetData>
    <row r="1" spans="1:10" ht="15.75" customHeight="1" thickBot="1" x14ac:dyDescent="0.3">
      <c r="A1" s="2" t="s">
        <v>26</v>
      </c>
      <c r="B1" s="134" t="s">
        <v>75</v>
      </c>
      <c r="C1" s="134"/>
      <c r="D1" s="134"/>
      <c r="E1" s="134"/>
      <c r="F1" s="134"/>
      <c r="G1" s="134"/>
      <c r="H1" s="134"/>
      <c r="I1" s="134"/>
      <c r="J1" s="134"/>
    </row>
    <row r="2" spans="1:10" ht="15.75" thickTop="1" x14ac:dyDescent="0.25">
      <c r="B2" s="3" t="s">
        <v>18</v>
      </c>
      <c r="C2" s="185"/>
      <c r="D2" s="186"/>
      <c r="E2" s="187"/>
    </row>
    <row r="3" spans="1:10" x14ac:dyDescent="0.25">
      <c r="B3" s="4" t="s">
        <v>19</v>
      </c>
      <c r="C3" s="188"/>
      <c r="D3" s="189"/>
      <c r="E3" s="190"/>
    </row>
    <row r="4" spans="1:10" x14ac:dyDescent="0.25">
      <c r="B4" s="83" t="s">
        <v>25</v>
      </c>
      <c r="C4" s="191"/>
      <c r="D4" s="191"/>
      <c r="E4" s="191"/>
    </row>
    <row r="5" spans="1:10" x14ac:dyDescent="0.25">
      <c r="B5" s="83" t="s">
        <v>20</v>
      </c>
      <c r="C5" s="191"/>
      <c r="D5" s="191"/>
      <c r="E5" s="191"/>
      <c r="G5" s="180" t="s">
        <v>24</v>
      </c>
      <c r="H5" s="181"/>
    </row>
    <row r="6" spans="1:10" x14ac:dyDescent="0.25">
      <c r="B6" s="129" t="s">
        <v>222</v>
      </c>
      <c r="C6" s="191"/>
      <c r="D6" s="191"/>
      <c r="E6" s="191"/>
      <c r="G6" s="182" t="s">
        <v>22</v>
      </c>
      <c r="H6" s="183"/>
    </row>
    <row r="7" spans="1:10" x14ac:dyDescent="0.25">
      <c r="B7" s="38" t="s">
        <v>89</v>
      </c>
      <c r="C7" s="192"/>
      <c r="D7" s="192"/>
      <c r="E7" s="192"/>
      <c r="G7" s="139" t="s">
        <v>21</v>
      </c>
      <c r="H7" s="141"/>
    </row>
    <row r="8" spans="1:10" x14ac:dyDescent="0.25">
      <c r="B8" s="38" t="s">
        <v>180</v>
      </c>
      <c r="C8" s="174"/>
      <c r="D8" s="174"/>
      <c r="E8" s="174"/>
      <c r="G8" s="184" t="s">
        <v>23</v>
      </c>
      <c r="H8" s="184"/>
    </row>
    <row r="9" spans="1:10" x14ac:dyDescent="0.25">
      <c r="B9" s="38" t="s">
        <v>67</v>
      </c>
      <c r="C9" s="174"/>
      <c r="D9" s="174"/>
      <c r="E9" s="174"/>
    </row>
    <row r="10" spans="1:10" x14ac:dyDescent="0.25">
      <c r="B10" s="38" t="s">
        <v>178</v>
      </c>
      <c r="C10" s="174"/>
      <c r="D10" s="174"/>
      <c r="E10" s="174"/>
    </row>
    <row r="11" spans="1:10" ht="11.25" customHeight="1" x14ac:dyDescent="0.25"/>
    <row r="12" spans="1:10" ht="16.5" thickBot="1" x14ac:dyDescent="0.3">
      <c r="A12" s="2" t="s">
        <v>51</v>
      </c>
      <c r="B12" s="134" t="s">
        <v>50</v>
      </c>
      <c r="C12" s="134"/>
      <c r="D12" s="134"/>
      <c r="E12" s="134"/>
      <c r="F12" s="134"/>
      <c r="G12" s="134"/>
      <c r="H12" s="134"/>
      <c r="I12" s="134"/>
      <c r="J12" s="134"/>
    </row>
    <row r="13" spans="1:10" ht="21.6" customHeight="1" thickTop="1" x14ac:dyDescent="0.25">
      <c r="A13" s="136" t="s">
        <v>52</v>
      </c>
      <c r="B13" s="150" t="s">
        <v>54</v>
      </c>
      <c r="C13" s="151"/>
      <c r="D13" s="52"/>
      <c r="E13" s="52"/>
      <c r="F13" s="6"/>
      <c r="G13" s="6"/>
      <c r="H13" s="6"/>
      <c r="I13" s="6"/>
      <c r="J13" s="6"/>
    </row>
    <row r="14" spans="1:10" ht="21.6" customHeight="1" x14ac:dyDescent="0.25">
      <c r="A14" s="136"/>
      <c r="B14" s="152"/>
      <c r="C14" s="153"/>
      <c r="D14" s="50"/>
      <c r="E14" s="50"/>
      <c r="F14" s="50"/>
      <c r="G14" s="50"/>
      <c r="H14" s="50"/>
      <c r="I14" s="50"/>
      <c r="J14" s="50"/>
    </row>
    <row r="15" spans="1:10" ht="32.450000000000003" customHeight="1" x14ac:dyDescent="0.25">
      <c r="A15" s="136"/>
      <c r="B15" s="138" t="s">
        <v>53</v>
      </c>
      <c r="C15" s="138"/>
      <c r="D15" s="138"/>
      <c r="E15" s="12"/>
      <c r="F15" s="49"/>
      <c r="G15" s="49"/>
      <c r="H15" s="49"/>
      <c r="I15" s="49"/>
      <c r="J15" s="49"/>
    </row>
    <row r="16" spans="1:10" ht="8.4499999999999993" customHeight="1" x14ac:dyDescent="0.25">
      <c r="A16" s="5"/>
      <c r="B16" s="51"/>
      <c r="C16" s="51"/>
      <c r="D16" s="51"/>
      <c r="E16" s="58"/>
      <c r="F16" s="49"/>
      <c r="G16" s="49"/>
      <c r="H16" s="49"/>
      <c r="I16" s="49"/>
      <c r="J16" s="49"/>
    </row>
    <row r="17" spans="1:10" ht="21.6" customHeight="1" x14ac:dyDescent="0.25">
      <c r="A17" s="136" t="s">
        <v>48</v>
      </c>
      <c r="B17" s="176" t="s">
        <v>47</v>
      </c>
      <c r="C17" s="177"/>
      <c r="D17" s="178"/>
      <c r="E17" s="145"/>
      <c r="F17" s="145"/>
      <c r="G17" s="145"/>
      <c r="H17" s="145"/>
      <c r="I17" s="145"/>
      <c r="J17" s="145"/>
    </row>
    <row r="18" spans="1:10" ht="21.6" customHeight="1" x14ac:dyDescent="0.25">
      <c r="A18" s="136"/>
      <c r="B18" s="179" t="s">
        <v>49</v>
      </c>
      <c r="C18" s="179"/>
      <c r="D18" s="179"/>
      <c r="E18" s="128" t="str">
        <f>IFERROR((1000/C7)*(E17),"")</f>
        <v/>
      </c>
      <c r="F18" s="8"/>
      <c r="G18" s="8"/>
      <c r="H18" s="8"/>
      <c r="I18" s="8"/>
      <c r="J18" s="8"/>
    </row>
    <row r="19" spans="1:10" ht="8.4499999999999993" customHeight="1" x14ac:dyDescent="0.25">
      <c r="A19" s="5"/>
      <c r="B19" s="51"/>
      <c r="C19" s="51"/>
      <c r="D19" s="51"/>
      <c r="E19" s="53"/>
      <c r="F19" s="49"/>
      <c r="G19" s="49"/>
      <c r="H19" s="49"/>
      <c r="I19" s="49"/>
      <c r="J19" s="49"/>
    </row>
    <row r="20" spans="1:10" ht="21.6" customHeight="1" x14ac:dyDescent="0.25">
      <c r="A20" s="137" t="s">
        <v>137</v>
      </c>
      <c r="B20" s="146" t="s">
        <v>139</v>
      </c>
      <c r="C20" s="147"/>
      <c r="D20" s="148"/>
      <c r="E20" s="25"/>
      <c r="F20" s="25"/>
      <c r="G20" s="25"/>
      <c r="H20" s="25"/>
      <c r="I20" s="25"/>
      <c r="J20" s="25"/>
    </row>
    <row r="21" spans="1:10" ht="21.6" customHeight="1" x14ac:dyDescent="0.25">
      <c r="A21" s="137"/>
      <c r="B21" s="39" t="s">
        <v>138</v>
      </c>
      <c r="C21" s="149" t="str">
        <f>IF(E20="","",SUM(E20:J21))</f>
        <v/>
      </c>
      <c r="D21" s="149"/>
      <c r="E21" s="25"/>
      <c r="F21" s="25"/>
      <c r="G21" s="25"/>
      <c r="H21" s="25"/>
      <c r="I21" s="25"/>
      <c r="J21" s="25"/>
    </row>
    <row r="22" spans="1:10" ht="21.6" customHeight="1" x14ac:dyDescent="0.25">
      <c r="A22" s="137"/>
      <c r="B22" s="74" t="s">
        <v>140</v>
      </c>
      <c r="C22" s="193" t="str">
        <f>IFERROR(C21/(2*C7),"")</f>
        <v/>
      </c>
      <c r="D22" s="193"/>
      <c r="E22" s="26"/>
      <c r="F22" s="26"/>
      <c r="G22" s="26"/>
      <c r="H22" s="26"/>
      <c r="I22" s="26"/>
      <c r="J22" s="26"/>
    </row>
    <row r="23" spans="1:10" ht="8.4499999999999993" customHeight="1" x14ac:dyDescent="0.25">
      <c r="A23" s="5"/>
      <c r="B23" s="51"/>
      <c r="C23" s="51"/>
      <c r="D23" s="51"/>
      <c r="E23" s="75"/>
      <c r="F23" s="49"/>
      <c r="G23" s="49"/>
      <c r="H23" s="49"/>
      <c r="I23" s="49"/>
      <c r="J23" s="49"/>
    </row>
    <row r="24" spans="1:10" ht="21.6" customHeight="1" x14ac:dyDescent="0.25">
      <c r="A24" s="137" t="s">
        <v>30</v>
      </c>
      <c r="B24" s="76" t="s">
        <v>109</v>
      </c>
      <c r="C24" s="139"/>
      <c r="D24" s="140"/>
      <c r="E24" s="141"/>
      <c r="F24" s="8"/>
      <c r="G24" s="8"/>
      <c r="H24" s="8"/>
      <c r="I24" s="8"/>
      <c r="J24" s="8"/>
    </row>
    <row r="25" spans="1:10" ht="21.6" customHeight="1" x14ac:dyDescent="0.25">
      <c r="A25" s="136"/>
      <c r="B25" s="76" t="s">
        <v>110</v>
      </c>
      <c r="C25" s="139"/>
      <c r="D25" s="140"/>
      <c r="E25" s="141"/>
      <c r="F25" s="8"/>
      <c r="G25" s="8"/>
      <c r="H25" s="8"/>
      <c r="I25" s="8"/>
      <c r="J25" s="8"/>
    </row>
    <row r="26" spans="1:10" ht="21.6" customHeight="1" x14ac:dyDescent="0.25">
      <c r="A26" s="136"/>
      <c r="B26" s="76" t="s">
        <v>92</v>
      </c>
      <c r="C26" s="142" t="str">
        <f>IFERROR(ROUND(C25/C24,2),"")</f>
        <v/>
      </c>
      <c r="D26" s="143"/>
      <c r="E26" s="144"/>
      <c r="F26" s="8"/>
      <c r="G26" s="8"/>
      <c r="H26" s="8"/>
      <c r="I26" s="8"/>
      <c r="J26" s="8"/>
    </row>
    <row r="27" spans="1:10" ht="10.15" customHeight="1" x14ac:dyDescent="0.25">
      <c r="B27" s="26"/>
      <c r="D27" s="5"/>
      <c r="F27" s="5"/>
      <c r="G27" s="5"/>
    </row>
    <row r="28" spans="1:10" ht="16.5" thickBot="1" x14ac:dyDescent="0.3">
      <c r="A28" s="2" t="s">
        <v>37</v>
      </c>
      <c r="B28" s="134" t="s">
        <v>82</v>
      </c>
      <c r="C28" s="134"/>
      <c r="D28" s="134"/>
      <c r="E28" s="134"/>
      <c r="F28" s="134"/>
      <c r="G28" s="134"/>
      <c r="H28" s="134"/>
      <c r="I28" s="134"/>
      <c r="J28" s="134"/>
    </row>
    <row r="29" spans="1:10" ht="32.450000000000003" customHeight="1" thickTop="1" x14ac:dyDescent="0.25">
      <c r="B29" s="159" t="s">
        <v>77</v>
      </c>
      <c r="C29" s="160"/>
      <c r="D29" s="161"/>
      <c r="E29" s="11"/>
      <c r="G29" s="162" t="s">
        <v>63</v>
      </c>
      <c r="H29" s="163"/>
      <c r="I29" s="164"/>
      <c r="J29" s="123" t="str">
        <f>IF(E41&gt;0,E41*20,"")</f>
        <v/>
      </c>
    </row>
    <row r="30" spans="1:10" ht="21.6" customHeight="1" x14ac:dyDescent="0.25">
      <c r="B30" s="38" t="s">
        <v>107</v>
      </c>
      <c r="C30" s="174"/>
      <c r="D30" s="174"/>
      <c r="E30" s="174"/>
    </row>
    <row r="31" spans="1:10" ht="21.6" customHeight="1" x14ac:dyDescent="0.25">
      <c r="B31" s="38" t="s">
        <v>108</v>
      </c>
      <c r="C31" s="174"/>
      <c r="D31" s="174"/>
      <c r="E31" s="174"/>
      <c r="G31" s="175"/>
      <c r="H31" s="175"/>
    </row>
    <row r="32" spans="1:10" x14ac:dyDescent="0.25">
      <c r="B32" s="31"/>
      <c r="C32" s="31"/>
      <c r="D32" s="31"/>
      <c r="E32" s="31"/>
      <c r="F32" s="31"/>
      <c r="G32" s="27"/>
      <c r="H32" s="27"/>
    </row>
    <row r="33" spans="1:17" x14ac:dyDescent="0.25">
      <c r="B33" s="54" t="s">
        <v>112</v>
      </c>
      <c r="C33" s="31"/>
      <c r="D33" s="31"/>
      <c r="E33" s="31"/>
      <c r="F33" s="31"/>
      <c r="G33" s="27"/>
      <c r="H33" s="27"/>
    </row>
    <row r="34" spans="1:17" x14ac:dyDescent="0.25">
      <c r="B34" s="69" t="s">
        <v>135</v>
      </c>
      <c r="C34" s="31"/>
      <c r="D34" s="31"/>
      <c r="E34" s="31"/>
      <c r="F34" s="31"/>
      <c r="G34" s="27"/>
      <c r="H34" s="27"/>
    </row>
    <row r="35" spans="1:17" x14ac:dyDescent="0.25">
      <c r="B35" s="55" t="s">
        <v>111</v>
      </c>
      <c r="C35" s="31"/>
      <c r="D35" s="31"/>
      <c r="E35" s="31"/>
      <c r="F35" s="31"/>
      <c r="G35" s="27"/>
      <c r="H35" s="27"/>
    </row>
    <row r="36" spans="1:17" ht="9.75" customHeight="1" x14ac:dyDescent="0.25">
      <c r="B36" s="10"/>
      <c r="C36" s="10"/>
      <c r="D36" s="10"/>
      <c r="E36" s="10"/>
      <c r="F36" s="10"/>
    </row>
    <row r="37" spans="1:17" ht="18" customHeight="1" thickBot="1" x14ac:dyDescent="0.3">
      <c r="A37" s="2" t="s">
        <v>39</v>
      </c>
      <c r="B37" s="134" t="s">
        <v>224</v>
      </c>
      <c r="C37" s="134"/>
      <c r="D37" s="134"/>
      <c r="E37" s="134"/>
      <c r="F37" s="134"/>
      <c r="G37" s="134"/>
      <c r="H37" s="134"/>
      <c r="I37" s="134"/>
      <c r="J37" s="134"/>
    </row>
    <row r="38" spans="1:17" ht="18" customHeight="1" thickTop="1" x14ac:dyDescent="0.25">
      <c r="A38" s="7"/>
      <c r="B38" s="157" t="s">
        <v>225</v>
      </c>
      <c r="C38" s="157"/>
      <c r="D38" s="157"/>
      <c r="E38" s="157"/>
      <c r="F38" s="157"/>
      <c r="G38" s="35" t="s">
        <v>106</v>
      </c>
      <c r="H38" s="35" t="s">
        <v>80</v>
      </c>
      <c r="I38" s="8"/>
      <c r="J38" s="8"/>
    </row>
    <row r="39" spans="1:17" ht="33" customHeight="1" x14ac:dyDescent="0.25">
      <c r="A39" s="7"/>
      <c r="B39" s="36"/>
      <c r="C39" s="158" t="s">
        <v>81</v>
      </c>
      <c r="D39" s="158"/>
      <c r="E39" s="158"/>
      <c r="F39" s="36"/>
      <c r="G39" s="35"/>
      <c r="H39" s="35"/>
      <c r="I39" s="8"/>
      <c r="J39" s="8"/>
    </row>
    <row r="40" spans="1:17" ht="12" customHeight="1" thickBot="1" x14ac:dyDescent="0.3">
      <c r="A40" s="7"/>
      <c r="B40" s="8"/>
      <c r="C40" s="8"/>
      <c r="D40" s="8"/>
      <c r="E40" s="8"/>
      <c r="F40" s="8"/>
      <c r="G40" s="8"/>
      <c r="H40" s="8"/>
      <c r="I40" s="8"/>
      <c r="J40" s="8"/>
    </row>
    <row r="41" spans="1:17" ht="33" customHeight="1" thickTop="1" x14ac:dyDescent="0.25">
      <c r="A41" s="1" t="s">
        <v>27</v>
      </c>
      <c r="B41" s="165" t="s">
        <v>32</v>
      </c>
      <c r="C41" s="166"/>
      <c r="D41" s="167"/>
      <c r="E41" s="12"/>
      <c r="G41" s="154" t="s">
        <v>223</v>
      </c>
      <c r="H41" s="155"/>
      <c r="I41" s="155"/>
      <c r="J41" s="156"/>
    </row>
    <row r="42" spans="1:17" ht="31.15" customHeight="1" thickBot="1" x14ac:dyDescent="0.3">
      <c r="A42" s="1" t="s">
        <v>28</v>
      </c>
      <c r="B42" s="168" t="s">
        <v>90</v>
      </c>
      <c r="C42" s="169"/>
      <c r="D42" s="170"/>
      <c r="E42" s="123" t="str">
        <f>IFERROR(E43/E41,"")</f>
        <v/>
      </c>
      <c r="G42" s="13" t="s">
        <v>13</v>
      </c>
      <c r="H42" s="14" t="s">
        <v>46</v>
      </c>
      <c r="I42" s="15" t="s">
        <v>13</v>
      </c>
      <c r="J42" s="16" t="s">
        <v>46</v>
      </c>
      <c r="L42" s="17" t="s">
        <v>68</v>
      </c>
      <c r="M42" s="17" t="s">
        <v>69</v>
      </c>
      <c r="N42" s="17" t="s">
        <v>70</v>
      </c>
      <c r="O42" s="17" t="s">
        <v>68</v>
      </c>
      <c r="P42" s="17" t="s">
        <v>69</v>
      </c>
      <c r="Q42" s="17" t="s">
        <v>70</v>
      </c>
    </row>
    <row r="43" spans="1:17" ht="31.15" customHeight="1" x14ac:dyDescent="0.25">
      <c r="A43" s="1" t="s">
        <v>29</v>
      </c>
      <c r="B43" s="171" t="s">
        <v>33</v>
      </c>
      <c r="C43" s="172"/>
      <c r="D43" s="173"/>
      <c r="E43" s="123" t="str">
        <f>IF(SUM(N44:N49,Q43:Q49)=0,"",ROUND(SUM(N44:N49,Q43:Q49),1))</f>
        <v/>
      </c>
      <c r="G43" s="11"/>
      <c r="H43" s="18"/>
      <c r="I43" s="19"/>
      <c r="J43" s="11"/>
      <c r="L43" s="20" t="s">
        <v>71</v>
      </c>
      <c r="M43" s="20" t="s">
        <v>71</v>
      </c>
      <c r="N43" s="20" t="s">
        <v>71</v>
      </c>
      <c r="O43" s="4" t="str">
        <f>IF(I43="","",I43-G49)</f>
        <v/>
      </c>
      <c r="P43" s="4" t="str">
        <f>IF(J43="","",ABS(AVERAGE(H49,J43)))</f>
        <v/>
      </c>
      <c r="Q43" s="4" t="str">
        <f t="shared" ref="Q43:Q49" si="0">IFERROR(O43*P43,"")</f>
        <v/>
      </c>
    </row>
    <row r="44" spans="1:17" ht="31.15" customHeight="1" x14ac:dyDescent="0.25">
      <c r="A44" s="1" t="s">
        <v>30</v>
      </c>
      <c r="B44" s="165" t="s">
        <v>36</v>
      </c>
      <c r="C44" s="166"/>
      <c r="D44" s="167"/>
      <c r="E44" s="40"/>
      <c r="G44" s="12"/>
      <c r="H44" s="21"/>
      <c r="I44" s="22"/>
      <c r="J44" s="12"/>
      <c r="L44" s="4" t="str">
        <f t="shared" ref="L44:L49" si="1">IF(G44="","",G44-G43)</f>
        <v/>
      </c>
      <c r="M44" s="4" t="str">
        <f t="shared" ref="M44:M49" si="2">IF(H44="","",ABS(AVERAGE(H43:H44)))</f>
        <v/>
      </c>
      <c r="N44" s="4" t="str">
        <f t="shared" ref="N44:N49" si="3">IFERROR(L44*M44,"")</f>
        <v/>
      </c>
      <c r="O44" s="4" t="str">
        <f t="shared" ref="O44:O49" si="4">IF(I44="","",I44-I43)</f>
        <v/>
      </c>
      <c r="P44" s="4" t="str">
        <f t="shared" ref="P44:P49" si="5">IF(J44="","",ABS(AVERAGE(J43:J44)))</f>
        <v/>
      </c>
      <c r="Q44" s="4" t="str">
        <f t="shared" si="0"/>
        <v/>
      </c>
    </row>
    <row r="45" spans="1:17" ht="31.15" customHeight="1" x14ac:dyDescent="0.25">
      <c r="A45" s="1" t="s">
        <v>31</v>
      </c>
      <c r="B45" s="171" t="s">
        <v>64</v>
      </c>
      <c r="C45" s="172"/>
      <c r="D45" s="173"/>
      <c r="E45" s="24"/>
      <c r="G45" s="12"/>
      <c r="H45" s="21"/>
      <c r="I45" s="23"/>
      <c r="J45" s="12"/>
      <c r="L45" s="4" t="str">
        <f t="shared" si="1"/>
        <v/>
      </c>
      <c r="M45" s="4" t="str">
        <f t="shared" si="2"/>
        <v/>
      </c>
      <c r="N45" s="4" t="str">
        <f t="shared" si="3"/>
        <v/>
      </c>
      <c r="O45" s="4" t="str">
        <f t="shared" si="4"/>
        <v/>
      </c>
      <c r="P45" s="4" t="str">
        <f t="shared" si="5"/>
        <v/>
      </c>
      <c r="Q45" s="4" t="str">
        <f t="shared" si="0"/>
        <v/>
      </c>
    </row>
    <row r="46" spans="1:17" ht="31.15" customHeight="1" x14ac:dyDescent="0.25">
      <c r="A46" s="1" t="s">
        <v>34</v>
      </c>
      <c r="B46" s="171" t="s">
        <v>65</v>
      </c>
      <c r="C46" s="172"/>
      <c r="D46" s="173"/>
      <c r="E46" s="40"/>
      <c r="G46" s="12"/>
      <c r="H46" s="21"/>
      <c r="I46" s="23"/>
      <c r="J46" s="12"/>
      <c r="L46" s="4" t="str">
        <f t="shared" si="1"/>
        <v/>
      </c>
      <c r="M46" s="4" t="str">
        <f t="shared" si="2"/>
        <v/>
      </c>
      <c r="N46" s="4" t="str">
        <f t="shared" si="3"/>
        <v/>
      </c>
      <c r="O46" s="4" t="str">
        <f t="shared" si="4"/>
        <v/>
      </c>
      <c r="P46" s="4" t="str">
        <f t="shared" si="5"/>
        <v/>
      </c>
      <c r="Q46" s="4" t="str">
        <f t="shared" si="0"/>
        <v/>
      </c>
    </row>
    <row r="47" spans="1:17" ht="31.15" customHeight="1" x14ac:dyDescent="0.25">
      <c r="A47" s="1" t="s">
        <v>35</v>
      </c>
      <c r="B47" s="25" t="s">
        <v>62</v>
      </c>
      <c r="C47" s="139"/>
      <c r="D47" s="140"/>
      <c r="E47" s="141"/>
      <c r="G47" s="11"/>
      <c r="H47" s="18"/>
      <c r="I47" s="19"/>
      <c r="J47" s="11"/>
      <c r="L47" s="4" t="str">
        <f t="shared" si="1"/>
        <v/>
      </c>
      <c r="M47" s="4" t="str">
        <f t="shared" si="2"/>
        <v/>
      </c>
      <c r="N47" s="4" t="str">
        <f t="shared" si="3"/>
        <v/>
      </c>
      <c r="O47" s="4" t="str">
        <f t="shared" si="4"/>
        <v/>
      </c>
      <c r="P47" s="4" t="str">
        <f t="shared" si="5"/>
        <v/>
      </c>
      <c r="Q47" s="4" t="str">
        <f t="shared" si="0"/>
        <v/>
      </c>
    </row>
    <row r="48" spans="1:17" ht="28.9" customHeight="1" x14ac:dyDescent="0.25">
      <c r="A48" s="132"/>
      <c r="B48" s="132"/>
      <c r="C48" s="132"/>
      <c r="D48" s="132"/>
      <c r="E48" s="132"/>
      <c r="F48" s="133"/>
      <c r="G48" s="11"/>
      <c r="H48" s="18"/>
      <c r="I48" s="19"/>
      <c r="J48" s="11"/>
      <c r="L48" s="4" t="str">
        <f t="shared" si="1"/>
        <v/>
      </c>
      <c r="M48" s="4" t="str">
        <f t="shared" si="2"/>
        <v/>
      </c>
      <c r="N48" s="4" t="str">
        <f t="shared" si="3"/>
        <v/>
      </c>
      <c r="O48" s="4" t="str">
        <f t="shared" si="4"/>
        <v/>
      </c>
      <c r="P48" s="4" t="str">
        <f t="shared" si="5"/>
        <v/>
      </c>
      <c r="Q48" s="4" t="str">
        <f t="shared" si="0"/>
        <v/>
      </c>
    </row>
    <row r="49" spans="1:17" ht="28.9" customHeight="1" x14ac:dyDescent="0.25">
      <c r="A49" s="132"/>
      <c r="B49" s="132"/>
      <c r="C49" s="132"/>
      <c r="D49" s="132"/>
      <c r="E49" s="132"/>
      <c r="F49" s="133"/>
      <c r="G49" s="12"/>
      <c r="H49" s="18"/>
      <c r="I49" s="19"/>
      <c r="J49" s="11"/>
      <c r="L49" s="4" t="str">
        <f t="shared" si="1"/>
        <v/>
      </c>
      <c r="M49" s="4" t="str">
        <f t="shared" si="2"/>
        <v/>
      </c>
      <c r="N49" s="4" t="str">
        <f t="shared" si="3"/>
        <v/>
      </c>
      <c r="O49" s="4" t="str">
        <f t="shared" si="4"/>
        <v/>
      </c>
      <c r="P49" s="4" t="str">
        <f t="shared" si="5"/>
        <v/>
      </c>
      <c r="Q49" s="4" t="str">
        <f t="shared" si="0"/>
        <v/>
      </c>
    </row>
    <row r="50" spans="1:17" s="31" customFormat="1" ht="10.15" customHeight="1" x14ac:dyDescent="0.25">
      <c r="B50" s="59"/>
      <c r="D50" s="60"/>
      <c r="F50" s="60"/>
      <c r="G50" s="60"/>
    </row>
    <row r="51" spans="1:17" s="31" customFormat="1" ht="19.899999999999999" customHeight="1" thickBot="1" x14ac:dyDescent="0.3">
      <c r="A51" s="2" t="s">
        <v>44</v>
      </c>
      <c r="B51" s="134" t="s">
        <v>226</v>
      </c>
      <c r="C51" s="134"/>
      <c r="D51" s="134"/>
      <c r="E51" s="134"/>
      <c r="F51" s="134"/>
      <c r="G51" s="134"/>
      <c r="H51" s="134"/>
      <c r="I51" s="134"/>
      <c r="J51" s="134"/>
    </row>
    <row r="52" spans="1:17" s="31" customFormat="1" ht="28.9" customHeight="1" thickTop="1" x14ac:dyDescent="0.25">
      <c r="A52" s="31" t="s">
        <v>27</v>
      </c>
      <c r="B52" s="135" t="s">
        <v>181</v>
      </c>
      <c r="C52" s="135"/>
      <c r="D52" s="135"/>
      <c r="E52" s="85" t="str">
        <f>IFERROR(E41/E42,"")</f>
        <v/>
      </c>
    </row>
    <row r="53" spans="1:17" s="31" customFormat="1" ht="28.9" customHeight="1" x14ac:dyDescent="0.25">
      <c r="A53" s="31" t="s">
        <v>28</v>
      </c>
      <c r="B53" s="131" t="s">
        <v>115</v>
      </c>
      <c r="C53" s="131"/>
      <c r="D53" s="131"/>
      <c r="E53" s="86" t="str">
        <f>IF(MAX(H43:H49,J43:J49)=0,"",MAX(H43:H49,J43:J49))</f>
        <v/>
      </c>
    </row>
    <row r="54" spans="1:17" s="31" customFormat="1" ht="28.9" customHeight="1" x14ac:dyDescent="0.25">
      <c r="A54" s="31" t="s">
        <v>29</v>
      </c>
      <c r="B54" s="131" t="s">
        <v>38</v>
      </c>
      <c r="C54" s="131"/>
      <c r="D54" s="131"/>
      <c r="E54" s="61"/>
    </row>
    <row r="55" spans="1:17" s="31" customFormat="1" ht="28.9" customHeight="1" x14ac:dyDescent="0.25">
      <c r="A55" s="31" t="s">
        <v>30</v>
      </c>
      <c r="B55" s="130" t="s">
        <v>116</v>
      </c>
      <c r="C55" s="130"/>
      <c r="D55" s="130"/>
      <c r="E55" s="87" t="str">
        <f>IFERROR(E54/E41,"")</f>
        <v/>
      </c>
    </row>
    <row r="56" spans="1:17" s="31" customFormat="1" ht="28.9" customHeight="1" x14ac:dyDescent="0.25">
      <c r="A56" s="31" t="s">
        <v>31</v>
      </c>
      <c r="B56" s="131" t="s">
        <v>117</v>
      </c>
      <c r="C56" s="131"/>
      <c r="D56" s="131"/>
      <c r="E56" s="62"/>
      <c r="F56" s="89"/>
      <c r="G56" s="90"/>
      <c r="H56" s="90"/>
      <c r="I56" s="90"/>
      <c r="J56" s="90"/>
    </row>
    <row r="57" spans="1:17" s="31" customFormat="1" ht="28.9" customHeight="1" x14ac:dyDescent="0.25">
      <c r="A57" s="31" t="s">
        <v>34</v>
      </c>
      <c r="B57" s="131" t="s">
        <v>118</v>
      </c>
      <c r="C57" s="131"/>
      <c r="D57" s="131"/>
      <c r="E57" s="61"/>
      <c r="F57" s="89"/>
      <c r="G57" s="90"/>
      <c r="H57" s="90"/>
      <c r="I57" s="90"/>
      <c r="J57" s="90"/>
    </row>
    <row r="58" spans="1:17" s="31" customFormat="1" ht="28.9" customHeight="1" x14ac:dyDescent="0.25">
      <c r="A58" s="31" t="s">
        <v>35</v>
      </c>
      <c r="B58" s="131" t="s">
        <v>119</v>
      </c>
      <c r="C58" s="131"/>
      <c r="D58" s="131"/>
      <c r="E58" s="61"/>
    </row>
    <row r="59" spans="1:17" x14ac:dyDescent="0.25">
      <c r="G59" s="27"/>
      <c r="H59" s="27"/>
    </row>
    <row r="60" spans="1:17" ht="16.5" thickBot="1" x14ac:dyDescent="0.3">
      <c r="A60" s="2" t="s">
        <v>45</v>
      </c>
      <c r="B60" s="134" t="s">
        <v>179</v>
      </c>
      <c r="C60" s="134"/>
      <c r="D60" s="134"/>
      <c r="E60" s="134"/>
      <c r="F60" s="134"/>
      <c r="G60" s="134"/>
      <c r="H60" s="134"/>
      <c r="I60" s="134"/>
      <c r="J60" s="134"/>
    </row>
    <row r="61" spans="1:17" ht="15.75" thickTop="1" x14ac:dyDescent="0.25"/>
    <row r="93" spans="1:10" ht="16.5" thickBot="1" x14ac:dyDescent="0.3">
      <c r="A93" s="2" t="s">
        <v>120</v>
      </c>
      <c r="B93" s="134" t="s">
        <v>91</v>
      </c>
      <c r="C93" s="134"/>
      <c r="D93" s="134"/>
      <c r="E93" s="134"/>
      <c r="F93" s="134"/>
      <c r="G93" s="134"/>
      <c r="H93" s="134"/>
      <c r="I93" s="134"/>
      <c r="J93" s="134"/>
    </row>
    <row r="94" spans="1:10" ht="16.5" thickTop="1" x14ac:dyDescent="0.25">
      <c r="B94" s="8"/>
      <c r="C94" s="8"/>
      <c r="D94" s="8"/>
      <c r="E94" s="8"/>
      <c r="F94" s="8"/>
      <c r="G94" s="8"/>
    </row>
    <row r="95" spans="1:10" ht="15.75" customHeight="1" x14ac:dyDescent="0.25">
      <c r="B95" s="77"/>
      <c r="C95" s="35"/>
      <c r="D95" s="35"/>
      <c r="E95" s="77"/>
    </row>
    <row r="96" spans="1:10" ht="15.75" customHeight="1" x14ac:dyDescent="0.2">
      <c r="B96" s="77"/>
      <c r="C96" s="35"/>
      <c r="D96" s="35"/>
      <c r="E96" s="77"/>
      <c r="G96" s="32"/>
      <c r="I96" s="81"/>
    </row>
    <row r="97" spans="2:10" ht="15.75" customHeight="1" x14ac:dyDescent="0.25">
      <c r="B97" s="77"/>
      <c r="C97" s="35"/>
      <c r="D97" s="35"/>
      <c r="E97" s="77"/>
      <c r="G97" s="35"/>
      <c r="H97" s="35"/>
    </row>
    <row r="98" spans="2:10" ht="15.75" customHeight="1" x14ac:dyDescent="0.25">
      <c r="B98" s="77"/>
      <c r="C98" s="35"/>
      <c r="D98" s="35"/>
      <c r="E98" s="77"/>
      <c r="H98" s="70"/>
      <c r="I98" s="70"/>
      <c r="J98" s="70"/>
    </row>
    <row r="99" spans="2:10" ht="15.75" x14ac:dyDescent="0.25">
      <c r="B99" s="77"/>
      <c r="C99" s="80"/>
      <c r="D99" s="80"/>
      <c r="E99" s="77"/>
      <c r="H99" s="31"/>
    </row>
    <row r="100" spans="2:10" ht="15.75" x14ac:dyDescent="0.25">
      <c r="B100" s="77"/>
      <c r="C100" s="80"/>
      <c r="D100" s="80"/>
      <c r="E100" s="77"/>
      <c r="H100" s="31"/>
    </row>
    <row r="101" spans="2:10" ht="15.75" x14ac:dyDescent="0.25">
      <c r="B101" s="36"/>
      <c r="C101" s="36"/>
      <c r="D101" s="35"/>
      <c r="E101" s="35"/>
      <c r="F101" s="77"/>
    </row>
    <row r="102" spans="2:10" ht="15.75" x14ac:dyDescent="0.25">
      <c r="B102" s="31"/>
      <c r="C102" s="31"/>
      <c r="D102" s="31"/>
      <c r="E102" s="31"/>
      <c r="F102" s="31"/>
      <c r="G102" s="80"/>
      <c r="H102" s="80"/>
      <c r="I102" s="79"/>
      <c r="J102" s="79"/>
    </row>
    <row r="103" spans="2:10" ht="15.75" x14ac:dyDescent="0.25">
      <c r="B103" s="31"/>
      <c r="G103" s="79"/>
      <c r="H103" s="79"/>
      <c r="I103" s="79"/>
      <c r="J103" s="79"/>
    </row>
    <row r="105" spans="2:10" x14ac:dyDescent="0.25">
      <c r="B105" s="78"/>
      <c r="C105" s="78"/>
      <c r="D105" s="78"/>
      <c r="E105" s="78"/>
      <c r="F105" s="78"/>
      <c r="G105" s="78"/>
      <c r="H105" s="78"/>
      <c r="I105" s="78"/>
    </row>
  </sheetData>
  <mergeCells count="58">
    <mergeCell ref="C7:E7"/>
    <mergeCell ref="C8:E8"/>
    <mergeCell ref="C9:E9"/>
    <mergeCell ref="C10:E10"/>
    <mergeCell ref="C22:D22"/>
    <mergeCell ref="C31:E31"/>
    <mergeCell ref="G31:H31"/>
    <mergeCell ref="B1:J1"/>
    <mergeCell ref="B37:J37"/>
    <mergeCell ref="B17:D17"/>
    <mergeCell ref="B18:D18"/>
    <mergeCell ref="G5:H5"/>
    <mergeCell ref="G6:H6"/>
    <mergeCell ref="G7:H7"/>
    <mergeCell ref="B12:J12"/>
    <mergeCell ref="G8:H8"/>
    <mergeCell ref="C2:E2"/>
    <mergeCell ref="C3:E3"/>
    <mergeCell ref="C4:E4"/>
    <mergeCell ref="C5:E5"/>
    <mergeCell ref="C6:E6"/>
    <mergeCell ref="G41:J41"/>
    <mergeCell ref="B93:J93"/>
    <mergeCell ref="B38:F38"/>
    <mergeCell ref="C39:E39"/>
    <mergeCell ref="B28:J28"/>
    <mergeCell ref="B29:D29"/>
    <mergeCell ref="G29:I29"/>
    <mergeCell ref="B41:D41"/>
    <mergeCell ref="B42:D42"/>
    <mergeCell ref="B43:D43"/>
    <mergeCell ref="B44:D44"/>
    <mergeCell ref="B60:J60"/>
    <mergeCell ref="B46:D46"/>
    <mergeCell ref="C30:E30"/>
    <mergeCell ref="B45:D45"/>
    <mergeCell ref="C47:E47"/>
    <mergeCell ref="A17:A18"/>
    <mergeCell ref="A24:A26"/>
    <mergeCell ref="B15:D15"/>
    <mergeCell ref="A13:A15"/>
    <mergeCell ref="C24:E24"/>
    <mergeCell ref="C25:E25"/>
    <mergeCell ref="C26:E26"/>
    <mergeCell ref="E17:J17"/>
    <mergeCell ref="B20:D20"/>
    <mergeCell ref="C21:D21"/>
    <mergeCell ref="A20:A22"/>
    <mergeCell ref="B13:C14"/>
    <mergeCell ref="B55:D55"/>
    <mergeCell ref="B56:D56"/>
    <mergeCell ref="B57:D57"/>
    <mergeCell ref="B58:D58"/>
    <mergeCell ref="A48:F49"/>
    <mergeCell ref="B51:J51"/>
    <mergeCell ref="B54:D54"/>
    <mergeCell ref="B53:D53"/>
    <mergeCell ref="B52:D52"/>
  </mergeCells>
  <conditionalFormatting sqref="B51">
    <cfRule type="beginsWith" dxfId="2" priority="1" stopIfTrue="1" operator="beginsWith" text="Functioning At Risk">
      <formula>LEFT(B51,LEN("Functioning At Risk"))="Functioning At Risk"</formula>
    </cfRule>
    <cfRule type="beginsWith" dxfId="1" priority="2" stopIfTrue="1" operator="beginsWith" text="Not Functioning">
      <formula>LEFT(B51,LEN("Not Functioning"))="Not Functioning"</formula>
    </cfRule>
    <cfRule type="containsText" dxfId="0" priority="3" operator="containsText" text="Functioning">
      <formula>NOT(ISERROR(SEARCH("Functioning",B51)))</formula>
    </cfRule>
  </conditionalFormatting>
  <pageMargins left="0.7" right="0.7" top="0.75" bottom="0.75" header="0.3" footer="0.3"/>
  <pageSetup scale="99" orientation="portrait" r:id="rId1"/>
  <headerFooter>
    <oddHeader>&amp;LDate:
Investigators:&amp;C&amp;"-,Bold"&amp;12
&amp;R&amp;"-,Bold"&amp;12AKSQTint v1.0
Project Reach Form</oddHeader>
    <oddFooter>&amp;C&amp;P of &amp;N</oddFooter>
  </headerFooter>
  <rowBreaks count="2" manualBreakCount="2">
    <brk id="36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9"/>
  <sheetViews>
    <sheetView view="pageLayout" zoomScaleNormal="100" workbookViewId="0">
      <selection activeCell="H7" sqref="H7"/>
    </sheetView>
  </sheetViews>
  <sheetFormatPr defaultRowHeight="15" x14ac:dyDescent="0.25"/>
  <cols>
    <col min="1" max="1" width="2.5703125" customWidth="1"/>
    <col min="2" max="2" width="23.5703125" customWidth="1"/>
    <col min="3" max="10" width="7.85546875" customWidth="1"/>
  </cols>
  <sheetData>
    <row r="1" spans="1:12" s="1" customFormat="1" ht="15" customHeight="1" x14ac:dyDescent="0.25">
      <c r="A1" s="31" t="s">
        <v>19</v>
      </c>
      <c r="F1" s="33"/>
      <c r="G1" s="33"/>
      <c r="H1" s="33"/>
      <c r="I1" s="33"/>
      <c r="J1" s="34"/>
      <c r="L1" s="32"/>
    </row>
    <row r="2" spans="1:12" ht="3" customHeight="1" x14ac:dyDescent="0.25"/>
    <row r="3" spans="1:12" s="1" customFormat="1" ht="16.149999999999999" customHeight="1" thickBot="1" x14ac:dyDescent="0.3">
      <c r="A3" s="2" t="s">
        <v>26</v>
      </c>
      <c r="B3" s="134" t="s">
        <v>55</v>
      </c>
      <c r="C3" s="134"/>
      <c r="D3" s="134"/>
      <c r="E3" s="134"/>
      <c r="F3" s="134"/>
      <c r="G3" s="134"/>
      <c r="H3" s="134"/>
      <c r="I3" s="134"/>
      <c r="J3" s="134"/>
    </row>
    <row r="4" spans="1:12" s="1" customFormat="1" ht="28.9" customHeight="1" thickTop="1" x14ac:dyDescent="0.25">
      <c r="A4" s="1" t="s">
        <v>27</v>
      </c>
      <c r="B4" s="159" t="s">
        <v>129</v>
      </c>
      <c r="C4" s="160"/>
      <c r="D4" s="161"/>
      <c r="E4" s="11"/>
      <c r="G4" s="162" t="s">
        <v>63</v>
      </c>
      <c r="H4" s="163"/>
      <c r="I4" s="164"/>
      <c r="J4" s="123" t="str">
        <f>IF('Project Reach Form'!E41&gt;0,'Project Reach Form'!E41*20,"")</f>
        <v/>
      </c>
    </row>
    <row r="5" spans="1:12" s="1" customFormat="1" ht="9" customHeight="1" x14ac:dyDescent="0.25">
      <c r="B5" s="27"/>
      <c r="C5" s="27"/>
      <c r="D5" s="27"/>
      <c r="E5" s="27"/>
      <c r="F5" s="27"/>
      <c r="G5" s="27"/>
      <c r="H5" s="27"/>
      <c r="I5" s="27"/>
      <c r="J5" s="27"/>
    </row>
    <row r="6" spans="1:12" s="1" customFormat="1" x14ac:dyDescent="0.25">
      <c r="A6" s="1" t="s">
        <v>28</v>
      </c>
      <c r="B6" s="31" t="s">
        <v>76</v>
      </c>
    </row>
    <row r="7" spans="1:12" s="1" customFormat="1" x14ac:dyDescent="0.25">
      <c r="B7" s="4"/>
      <c r="C7" s="12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14</v>
      </c>
      <c r="J7" s="12" t="s">
        <v>15</v>
      </c>
    </row>
    <row r="8" spans="1:12" s="1" customFormat="1" ht="28.15" customHeight="1" x14ac:dyDescent="0.25">
      <c r="B8" s="4" t="s">
        <v>72</v>
      </c>
      <c r="C8" s="12"/>
      <c r="D8" s="12"/>
      <c r="E8" s="12"/>
      <c r="F8" s="12"/>
      <c r="G8" s="12"/>
      <c r="H8" s="12"/>
      <c r="I8" s="12"/>
      <c r="J8" s="12"/>
    </row>
    <row r="9" spans="1:12" s="1" customFormat="1" ht="28.15" customHeight="1" x14ac:dyDescent="0.25">
      <c r="B9" s="30" t="s">
        <v>73</v>
      </c>
      <c r="C9" s="12"/>
      <c r="D9" s="12"/>
      <c r="E9" s="12"/>
      <c r="F9" s="12"/>
      <c r="G9" s="12"/>
      <c r="H9" s="12"/>
      <c r="I9" s="12"/>
      <c r="J9" s="12"/>
    </row>
    <row r="10" spans="1:12" s="1" customFormat="1" ht="28.15" customHeight="1" x14ac:dyDescent="0.25">
      <c r="B10" s="4" t="s">
        <v>40</v>
      </c>
      <c r="C10" s="12"/>
      <c r="D10" s="12"/>
      <c r="E10" s="12"/>
      <c r="F10" s="12"/>
      <c r="G10" s="12"/>
      <c r="H10" s="12"/>
      <c r="I10" s="12"/>
      <c r="J10" s="12"/>
    </row>
    <row r="11" spans="1:12" s="1" customFormat="1" ht="28.15" customHeight="1" x14ac:dyDescent="0.25">
      <c r="B11" s="30" t="s">
        <v>122</v>
      </c>
      <c r="C11" s="12"/>
      <c r="D11" s="12"/>
      <c r="E11" s="12"/>
      <c r="F11" s="12"/>
      <c r="G11" s="12"/>
      <c r="H11" s="12"/>
      <c r="I11" s="12"/>
      <c r="J11" s="12"/>
    </row>
    <row r="12" spans="1:12" s="1" customFormat="1" ht="28.15" customHeight="1" x14ac:dyDescent="0.25">
      <c r="B12" s="39" t="s">
        <v>123</v>
      </c>
      <c r="C12" s="12"/>
      <c r="D12" s="12"/>
      <c r="E12" s="12"/>
      <c r="F12" s="12"/>
      <c r="G12" s="12"/>
      <c r="H12" s="12"/>
      <c r="I12" s="12"/>
      <c r="J12" s="12"/>
    </row>
    <row r="13" spans="1:12" s="1" customFormat="1" ht="28.15" customHeight="1" x14ac:dyDescent="0.25">
      <c r="B13" s="39" t="s">
        <v>124</v>
      </c>
      <c r="C13" s="12"/>
      <c r="D13" s="12"/>
      <c r="E13" s="12"/>
      <c r="F13" s="12"/>
      <c r="G13" s="12"/>
      <c r="H13" s="12"/>
      <c r="I13" s="12"/>
      <c r="J13" s="12"/>
    </row>
    <row r="14" spans="1:12" s="1" customFormat="1" ht="28.15" customHeight="1" x14ac:dyDescent="0.25">
      <c r="B14" s="39" t="s">
        <v>114</v>
      </c>
      <c r="C14" s="12"/>
      <c r="D14" s="12"/>
      <c r="E14" s="12"/>
      <c r="F14" s="12"/>
      <c r="G14" s="12"/>
      <c r="H14" s="12"/>
      <c r="I14" s="12"/>
      <c r="J14" s="12"/>
    </row>
    <row r="15" spans="1:12" s="1" customFormat="1" ht="28.15" customHeight="1" x14ac:dyDescent="0.25">
      <c r="B15" s="63" t="s">
        <v>128</v>
      </c>
      <c r="C15" s="124" t="str">
        <f t="shared" ref="C15:J15" si="0">IF(OR(C8="",C9=""),"",C9-C8)</f>
        <v/>
      </c>
      <c r="D15" s="124" t="str">
        <f t="shared" si="0"/>
        <v/>
      </c>
      <c r="E15" s="124" t="str">
        <f t="shared" si="0"/>
        <v/>
      </c>
      <c r="F15" s="124" t="str">
        <f t="shared" si="0"/>
        <v/>
      </c>
      <c r="G15" s="124" t="str">
        <f t="shared" si="0"/>
        <v/>
      </c>
      <c r="H15" s="124" t="str">
        <f t="shared" si="0"/>
        <v/>
      </c>
      <c r="I15" s="124" t="str">
        <f t="shared" si="0"/>
        <v/>
      </c>
      <c r="J15" s="124" t="str">
        <f t="shared" si="0"/>
        <v/>
      </c>
    </row>
    <row r="16" spans="1:12" s="1" customFormat="1" ht="28.15" customHeight="1" x14ac:dyDescent="0.25">
      <c r="B16" s="63" t="s">
        <v>121</v>
      </c>
      <c r="C16" s="123" t="str">
        <f t="shared" ref="C16:J16" si="1">IFERROR(C10/C11,"")</f>
        <v/>
      </c>
      <c r="D16" s="123" t="str">
        <f t="shared" si="1"/>
        <v/>
      </c>
      <c r="E16" s="123" t="str">
        <f t="shared" si="1"/>
        <v/>
      </c>
      <c r="F16" s="123" t="str">
        <f t="shared" si="1"/>
        <v/>
      </c>
      <c r="G16" s="123" t="str">
        <f t="shared" si="1"/>
        <v/>
      </c>
      <c r="H16" s="123" t="str">
        <f t="shared" si="1"/>
        <v/>
      </c>
      <c r="I16" s="123" t="str">
        <f t="shared" si="1"/>
        <v/>
      </c>
      <c r="J16" s="123" t="str">
        <f t="shared" si="1"/>
        <v/>
      </c>
    </row>
    <row r="17" spans="1:12" s="1" customFormat="1" ht="28.15" customHeight="1" x14ac:dyDescent="0.25">
      <c r="B17" s="64" t="s">
        <v>41</v>
      </c>
      <c r="C17" s="123" t="str">
        <f t="shared" ref="C17:J17" si="2">IFERROR(C16*C15,"")</f>
        <v/>
      </c>
      <c r="D17" s="123" t="str">
        <f t="shared" si="2"/>
        <v/>
      </c>
      <c r="E17" s="123" t="str">
        <f t="shared" si="2"/>
        <v/>
      </c>
      <c r="F17" s="123" t="str">
        <f t="shared" si="2"/>
        <v/>
      </c>
      <c r="G17" s="123" t="str">
        <f t="shared" si="2"/>
        <v/>
      </c>
      <c r="H17" s="123" t="str">
        <f t="shared" si="2"/>
        <v/>
      </c>
      <c r="I17" s="123" t="str">
        <f t="shared" si="2"/>
        <v/>
      </c>
      <c r="J17" s="123" t="str">
        <f t="shared" si="2"/>
        <v/>
      </c>
    </row>
    <row r="18" spans="1:12" s="1" customFormat="1" ht="28.15" customHeight="1" x14ac:dyDescent="0.25">
      <c r="B18" s="63" t="s">
        <v>57</v>
      </c>
      <c r="C18" s="123" t="str">
        <f t="shared" ref="C18:J18" si="3">IFERROR(C14/C13,"")</f>
        <v/>
      </c>
      <c r="D18" s="123" t="str">
        <f t="shared" si="3"/>
        <v/>
      </c>
      <c r="E18" s="123" t="str">
        <f t="shared" si="3"/>
        <v/>
      </c>
      <c r="F18" s="123" t="str">
        <f t="shared" si="3"/>
        <v/>
      </c>
      <c r="G18" s="123" t="str">
        <f t="shared" si="3"/>
        <v/>
      </c>
      <c r="H18" s="123" t="str">
        <f t="shared" si="3"/>
        <v/>
      </c>
      <c r="I18" s="123" t="str">
        <f t="shared" si="3"/>
        <v/>
      </c>
      <c r="J18" s="123" t="str">
        <f t="shared" si="3"/>
        <v/>
      </c>
    </row>
    <row r="19" spans="1:12" s="1" customFormat="1" ht="28.15" customHeight="1" x14ac:dyDescent="0.25">
      <c r="B19" s="64" t="s">
        <v>58</v>
      </c>
      <c r="C19" s="123" t="str">
        <f>IFERROR(C18*C15,"")</f>
        <v/>
      </c>
      <c r="D19" s="123" t="str">
        <f t="shared" ref="D19:J19" si="4">IFERROR(D18*D15,"")</f>
        <v/>
      </c>
      <c r="E19" s="123" t="str">
        <f t="shared" si="4"/>
        <v/>
      </c>
      <c r="F19" s="123" t="str">
        <f t="shared" si="4"/>
        <v/>
      </c>
      <c r="G19" s="123" t="str">
        <f t="shared" si="4"/>
        <v/>
      </c>
      <c r="H19" s="123" t="str">
        <f t="shared" si="4"/>
        <v/>
      </c>
      <c r="I19" s="123" t="str">
        <f t="shared" si="4"/>
        <v/>
      </c>
      <c r="J19" s="123" t="str">
        <f t="shared" si="4"/>
        <v/>
      </c>
    </row>
    <row r="20" spans="1:12" s="1" customFormat="1" ht="28.15" customHeight="1" x14ac:dyDescent="0.25">
      <c r="B20" s="63" t="s">
        <v>221</v>
      </c>
      <c r="C20" s="123" t="str">
        <f>IFERROR(C13/C12,"")</f>
        <v/>
      </c>
      <c r="D20" s="123" t="str">
        <f t="shared" ref="D20:J20" si="5">IFERROR(D13/D12,"")</f>
        <v/>
      </c>
      <c r="E20" s="123" t="str">
        <f t="shared" si="5"/>
        <v/>
      </c>
      <c r="F20" s="123" t="str">
        <f t="shared" si="5"/>
        <v/>
      </c>
      <c r="G20" s="123" t="str">
        <f t="shared" si="5"/>
        <v/>
      </c>
      <c r="H20" s="123" t="str">
        <f t="shared" si="5"/>
        <v/>
      </c>
      <c r="I20" s="123" t="str">
        <f t="shared" si="5"/>
        <v/>
      </c>
      <c r="J20" s="123" t="str">
        <f t="shared" si="5"/>
        <v/>
      </c>
    </row>
    <row r="21" spans="1:12" s="1" customFormat="1" ht="28.15" customHeight="1" x14ac:dyDescent="0.25">
      <c r="B21" s="64" t="s">
        <v>220</v>
      </c>
      <c r="C21" s="123" t="str">
        <f>IFERROR(C20*C15,"")</f>
        <v/>
      </c>
      <c r="D21" s="123" t="str">
        <f t="shared" ref="D21:J21" si="6">IFERROR(D20*D15,"")</f>
        <v/>
      </c>
      <c r="E21" s="123" t="str">
        <f t="shared" si="6"/>
        <v/>
      </c>
      <c r="F21" s="123" t="str">
        <f t="shared" si="6"/>
        <v/>
      </c>
      <c r="G21" s="123" t="str">
        <f t="shared" si="6"/>
        <v/>
      </c>
      <c r="H21" s="123" t="str">
        <f t="shared" si="6"/>
        <v/>
      </c>
      <c r="I21" s="123" t="str">
        <f t="shared" si="6"/>
        <v/>
      </c>
      <c r="J21" s="123" t="str">
        <f t="shared" si="6"/>
        <v/>
      </c>
    </row>
    <row r="22" spans="1:12" s="1" customFormat="1" ht="6" customHeight="1" x14ac:dyDescent="0.25">
      <c r="C22" s="28"/>
      <c r="D22" s="28"/>
      <c r="E22" s="28"/>
      <c r="F22" s="28"/>
      <c r="G22" s="28"/>
      <c r="H22" s="28"/>
      <c r="I22" s="28"/>
      <c r="J22" s="28"/>
    </row>
    <row r="23" spans="1:12" s="1" customFormat="1" ht="34.9" customHeight="1" x14ac:dyDescent="0.25">
      <c r="A23" s="1" t="s">
        <v>29</v>
      </c>
      <c r="B23" s="202" t="s">
        <v>74</v>
      </c>
      <c r="C23" s="203"/>
      <c r="D23" s="203"/>
      <c r="E23" s="123" t="str">
        <f>IF(SUM(C15:J15)=0,"",SUM(C15:J15))</f>
        <v/>
      </c>
      <c r="F23" s="28"/>
      <c r="G23" s="28"/>
      <c r="J23" s="28"/>
    </row>
    <row r="24" spans="1:12" s="1" customFormat="1" x14ac:dyDescent="0.25">
      <c r="A24" s="1" t="s">
        <v>30</v>
      </c>
      <c r="B24" s="204" t="s">
        <v>6</v>
      </c>
      <c r="C24" s="205"/>
      <c r="D24" s="205"/>
      <c r="E24" s="208" t="str">
        <f>IFERROR(SUM(C17:J17)/E23,"")</f>
        <v/>
      </c>
      <c r="I24" s="210" t="s">
        <v>24</v>
      </c>
      <c r="J24" s="210"/>
    </row>
    <row r="25" spans="1:12" s="1" customFormat="1" ht="33.6" customHeight="1" x14ac:dyDescent="0.25">
      <c r="B25" s="206"/>
      <c r="C25" s="207"/>
      <c r="D25" s="207"/>
      <c r="E25" s="209"/>
      <c r="I25" s="211" t="s">
        <v>21</v>
      </c>
      <c r="J25" s="211"/>
    </row>
    <row r="26" spans="1:12" s="1" customFormat="1" ht="34.9" customHeight="1" x14ac:dyDescent="0.25">
      <c r="A26" s="1" t="s">
        <v>31</v>
      </c>
      <c r="B26" s="201" t="s">
        <v>59</v>
      </c>
      <c r="C26" s="201"/>
      <c r="D26" s="201"/>
      <c r="E26" s="123" t="str">
        <f>IFERROR(SUM(C19:J19)/E23,"")</f>
        <v/>
      </c>
      <c r="I26" s="184" t="s">
        <v>23</v>
      </c>
      <c r="J26" s="184"/>
    </row>
    <row r="27" spans="1:12" s="1" customFormat="1" ht="34.9" customHeight="1" x14ac:dyDescent="0.25">
      <c r="A27" s="1" t="s">
        <v>34</v>
      </c>
      <c r="B27" s="198" t="s">
        <v>219</v>
      </c>
      <c r="C27" s="199"/>
      <c r="D27" s="200"/>
      <c r="E27" s="123" t="str">
        <f>IFERROR(SUM(C21:J21)/E23,"")</f>
        <v/>
      </c>
    </row>
    <row r="28" spans="1:12" s="1" customFormat="1" ht="34.9" customHeight="1" x14ac:dyDescent="0.25">
      <c r="A28" s="1" t="s">
        <v>35</v>
      </c>
      <c r="B28" s="198" t="s">
        <v>56</v>
      </c>
      <c r="C28" s="199"/>
      <c r="D28" s="200"/>
      <c r="E28" s="125" t="str">
        <f>IFERROR(E23/E4,"")</f>
        <v/>
      </c>
    </row>
    <row r="29" spans="1:12" s="1" customFormat="1" ht="15" customHeight="1" x14ac:dyDescent="0.25">
      <c r="A29" s="31"/>
      <c r="F29" s="33"/>
      <c r="G29" s="33"/>
      <c r="H29" s="33"/>
      <c r="I29" s="33"/>
      <c r="J29" s="34"/>
      <c r="L29" s="32"/>
    </row>
    <row r="30" spans="1:12" s="1" customFormat="1" ht="16.149999999999999" customHeight="1" thickBot="1" x14ac:dyDescent="0.3">
      <c r="A30" s="2" t="s">
        <v>79</v>
      </c>
      <c r="B30" s="134" t="s">
        <v>60</v>
      </c>
      <c r="C30" s="134"/>
      <c r="D30" s="134"/>
      <c r="E30" s="134"/>
      <c r="F30" s="134"/>
      <c r="G30" s="134"/>
      <c r="H30" s="134"/>
      <c r="I30" s="134"/>
      <c r="J30" s="134"/>
    </row>
    <row r="31" spans="1:12" s="1" customFormat="1" ht="15.75" thickTop="1" x14ac:dyDescent="0.25">
      <c r="A31" s="1" t="s">
        <v>27</v>
      </c>
      <c r="B31" s="31" t="s">
        <v>78</v>
      </c>
    </row>
    <row r="32" spans="1:12" s="1" customFormat="1" x14ac:dyDescent="0.25">
      <c r="B32" s="4"/>
      <c r="C32" s="12" t="s">
        <v>7</v>
      </c>
      <c r="D32" s="12" t="s">
        <v>8</v>
      </c>
      <c r="E32" s="12" t="s">
        <v>9</v>
      </c>
      <c r="F32" s="12" t="s">
        <v>10</v>
      </c>
      <c r="G32" s="12" t="s">
        <v>11</v>
      </c>
      <c r="H32" s="12" t="s">
        <v>12</v>
      </c>
      <c r="I32" s="12" t="s">
        <v>16</v>
      </c>
      <c r="J32" s="12" t="s">
        <v>17</v>
      </c>
    </row>
    <row r="33" spans="1:12" s="1" customFormat="1" x14ac:dyDescent="0.25">
      <c r="B33" s="72" t="s">
        <v>136</v>
      </c>
      <c r="C33" s="12"/>
      <c r="D33" s="12"/>
      <c r="E33" s="12"/>
      <c r="F33" s="12"/>
      <c r="G33" s="12"/>
      <c r="H33" s="12"/>
      <c r="I33" s="12"/>
      <c r="J33" s="12"/>
      <c r="L33" s="67" t="s">
        <v>134</v>
      </c>
    </row>
    <row r="34" spans="1:12" s="1" customFormat="1" ht="32.450000000000003" customHeight="1" x14ac:dyDescent="0.25">
      <c r="B34" s="4" t="s">
        <v>13</v>
      </c>
      <c r="C34" s="12"/>
      <c r="D34" s="12"/>
      <c r="E34" s="12"/>
      <c r="F34" s="12"/>
      <c r="G34" s="12"/>
      <c r="H34" s="29"/>
      <c r="I34" s="29"/>
      <c r="J34" s="12"/>
      <c r="L34" t="s">
        <v>94</v>
      </c>
    </row>
    <row r="35" spans="1:12" s="1" customFormat="1" ht="16.899999999999999" hidden="1" customHeight="1" x14ac:dyDescent="0.25">
      <c r="B35" s="4"/>
      <c r="C35" s="9" t="str">
        <f>IF(C34="","",IF(C33="G",C34,0))</f>
        <v/>
      </c>
      <c r="D35" s="9" t="str">
        <f>IF(D34="","",IF(D33="G",D34,C35))</f>
        <v/>
      </c>
      <c r="E35" s="9" t="str">
        <f t="shared" ref="E35:J35" si="7">IF(E34="","",IF(E33="G",E34,D35))</f>
        <v/>
      </c>
      <c r="F35" s="9" t="str">
        <f t="shared" si="7"/>
        <v/>
      </c>
      <c r="G35" s="9" t="str">
        <f t="shared" si="7"/>
        <v/>
      </c>
      <c r="H35" s="9" t="str">
        <f t="shared" si="7"/>
        <v/>
      </c>
      <c r="I35" s="9" t="str">
        <f t="shared" si="7"/>
        <v/>
      </c>
      <c r="J35" s="9" t="str">
        <f t="shared" si="7"/>
        <v/>
      </c>
      <c r="L35"/>
    </row>
    <row r="36" spans="1:12" s="1" customFormat="1" ht="32.450000000000003" customHeight="1" x14ac:dyDescent="0.25">
      <c r="B36" s="64" t="s">
        <v>43</v>
      </c>
      <c r="C36" s="122" t="s">
        <v>42</v>
      </c>
      <c r="D36" s="122" t="str">
        <f>IFERROR(IF(OR(C35=0,D35-C35&lt;=0),"",D35-C35),"")</f>
        <v/>
      </c>
      <c r="E36" s="122" t="str">
        <f t="shared" ref="E36:J36" si="8">IFERROR(IF(OR(D35=0,E35-D35&lt;=0),"",E35-D35),"")</f>
        <v/>
      </c>
      <c r="F36" s="122" t="str">
        <f t="shared" si="8"/>
        <v/>
      </c>
      <c r="G36" s="122" t="str">
        <f t="shared" si="8"/>
        <v/>
      </c>
      <c r="H36" s="122" t="str">
        <f t="shared" si="8"/>
        <v/>
      </c>
      <c r="I36" s="122" t="str">
        <f t="shared" si="8"/>
        <v/>
      </c>
      <c r="J36" s="122" t="str">
        <f t="shared" si="8"/>
        <v/>
      </c>
      <c r="L36"/>
    </row>
    <row r="37" spans="1:12" s="1" customFormat="1" ht="32.450000000000003" customHeight="1" x14ac:dyDescent="0.25">
      <c r="B37" s="63" t="s">
        <v>127</v>
      </c>
      <c r="C37" s="122" t="s">
        <v>42</v>
      </c>
      <c r="D37" s="122" t="str">
        <f>IFERROR(D36/'Project Reach Form'!$E$41,"")</f>
        <v/>
      </c>
      <c r="E37" s="122" t="str">
        <f>IFERROR(E36/'Project Reach Form'!$E$41,"")</f>
        <v/>
      </c>
      <c r="F37" s="122" t="str">
        <f>IFERROR(F36/'Project Reach Form'!$E$41,"")</f>
        <v/>
      </c>
      <c r="G37" s="122" t="str">
        <f>IFERROR(G36/'Project Reach Form'!$E$41,"")</f>
        <v/>
      </c>
      <c r="H37" s="122" t="str">
        <f>IFERROR(H36/'Project Reach Form'!$E$41,"")</f>
        <v/>
      </c>
      <c r="I37" s="122" t="str">
        <f>IFERROR(I36/'Project Reach Form'!$E$41,"")</f>
        <v/>
      </c>
      <c r="J37" s="122" t="str">
        <f>IFERROR(J36/'Project Reach Form'!$E$41,"")</f>
        <v/>
      </c>
    </row>
    <row r="38" spans="1:12" s="1" customFormat="1" ht="32.450000000000003" customHeight="1" x14ac:dyDescent="0.25">
      <c r="B38" s="39" t="s">
        <v>125</v>
      </c>
      <c r="C38" s="12"/>
      <c r="D38" s="12"/>
      <c r="E38" s="12"/>
      <c r="F38" s="12"/>
      <c r="G38" s="12"/>
      <c r="H38" s="29"/>
      <c r="I38" s="29"/>
      <c r="J38" s="12"/>
    </row>
    <row r="39" spans="1:12" s="1" customFormat="1" ht="33" customHeight="1" x14ac:dyDescent="0.25">
      <c r="B39" s="63" t="s">
        <v>126</v>
      </c>
      <c r="C39" s="122" t="str">
        <f>IF(C38&gt;0,IFERROR(C38/'Project Reach Form'!$E$42,""),"")</f>
        <v/>
      </c>
      <c r="D39" s="122" t="str">
        <f>IF(D38&gt;0,IFERROR(D38/'Project Reach Form'!$E$42,""),"")</f>
        <v/>
      </c>
      <c r="E39" s="122" t="str">
        <f>IF(E38&gt;0,IFERROR(E38/'Project Reach Form'!$E$42,""),"")</f>
        <v/>
      </c>
      <c r="F39" s="122" t="str">
        <f>IF(F38&gt;0,IFERROR(F38/'Project Reach Form'!$E$42,""),"")</f>
        <v/>
      </c>
      <c r="G39" s="122" t="str">
        <f>IF(G38&gt;0,IFERROR(G38/'Project Reach Form'!$E$42,""),"")</f>
        <v/>
      </c>
      <c r="H39" s="122" t="str">
        <f>IF(H38&gt;0,IFERROR(H38/'Project Reach Form'!$E$42,""),"")</f>
        <v/>
      </c>
      <c r="I39" s="122" t="str">
        <f>IF(I38&gt;0,IFERROR(I38/'Project Reach Form'!$E$42,""),"")</f>
        <v/>
      </c>
      <c r="J39" s="122" t="str">
        <f>IF(J38&gt;0,IFERROR(J38/'Project Reach Form'!$E$42,""),"")</f>
        <v/>
      </c>
    </row>
    <row r="40" spans="1:12" s="1" customFormat="1" ht="12.6" customHeight="1" x14ac:dyDescent="0.25"/>
    <row r="41" spans="1:12" s="1" customFormat="1" ht="36.6" customHeight="1" x14ac:dyDescent="0.25">
      <c r="A41" s="1" t="s">
        <v>28</v>
      </c>
      <c r="B41" s="82" t="s">
        <v>61</v>
      </c>
      <c r="C41" s="126" t="str">
        <f>IFERROR(AVERAGE(C39:J39),"")</f>
        <v/>
      </c>
      <c r="D41" s="121" t="s">
        <v>29</v>
      </c>
      <c r="E41" s="212" t="s">
        <v>66</v>
      </c>
      <c r="F41" s="212"/>
      <c r="G41" s="212"/>
      <c r="H41" s="213"/>
      <c r="I41" s="127" t="str">
        <f>IFERROR(MEDIAN(D37:J37),"")</f>
        <v/>
      </c>
    </row>
    <row r="42" spans="1:12" s="1" customFormat="1" ht="8.4499999999999993" customHeight="1" x14ac:dyDescent="0.25">
      <c r="A42" s="5"/>
      <c r="B42" s="57"/>
      <c r="C42" s="57"/>
      <c r="D42" s="120"/>
      <c r="E42" s="58"/>
      <c r="F42" s="49"/>
      <c r="G42" s="49"/>
      <c r="H42" s="49"/>
      <c r="I42" s="49"/>
      <c r="J42" s="49"/>
    </row>
    <row r="43" spans="1:12" s="1" customFormat="1" ht="21" customHeight="1" thickBot="1" x14ac:dyDescent="0.3">
      <c r="A43" s="70" t="s">
        <v>37</v>
      </c>
      <c r="B43" s="214" t="s">
        <v>113</v>
      </c>
      <c r="C43" s="214"/>
      <c r="D43" s="214"/>
      <c r="E43" s="214"/>
      <c r="F43" s="214"/>
      <c r="G43" s="214"/>
      <c r="H43" s="214"/>
      <c r="I43" s="56"/>
      <c r="J43" s="56"/>
    </row>
    <row r="44" spans="1:12" s="1" customFormat="1" ht="15.75" thickTop="1" x14ac:dyDescent="0.25">
      <c r="A44" s="137"/>
      <c r="B44" s="71"/>
      <c r="C44" s="37" t="s">
        <v>83</v>
      </c>
      <c r="D44" s="37" t="s">
        <v>84</v>
      </c>
      <c r="E44" s="194" t="s">
        <v>85</v>
      </c>
      <c r="F44" s="194"/>
      <c r="G44" s="194" t="s">
        <v>86</v>
      </c>
      <c r="H44" s="196"/>
    </row>
    <row r="45" spans="1:12" s="1" customFormat="1" x14ac:dyDescent="0.25">
      <c r="A45" s="136"/>
      <c r="B45" s="30" t="s">
        <v>87</v>
      </c>
      <c r="C45" s="12"/>
      <c r="D45" s="12"/>
      <c r="E45" s="195" t="str">
        <f>IF(ABS(D45-C45)&gt;0,ABS(D45-C45),"")</f>
        <v/>
      </c>
      <c r="F45" s="195"/>
      <c r="G45" s="197" t="str">
        <f>IFERROR(E46/E45,"")</f>
        <v/>
      </c>
      <c r="H45" s="197"/>
    </row>
    <row r="46" spans="1:12" s="1" customFormat="1" x14ac:dyDescent="0.25">
      <c r="A46" s="136"/>
      <c r="B46" s="30" t="s">
        <v>88</v>
      </c>
      <c r="C46" s="12"/>
      <c r="D46" s="12"/>
      <c r="E46" s="195" t="str">
        <f>IF(ABS(D46-C46)&gt;0,ABS(D46-C46),"")</f>
        <v/>
      </c>
      <c r="F46" s="195"/>
    </row>
    <row r="47" spans="1:12" s="1" customFormat="1" x14ac:dyDescent="0.25">
      <c r="A47" s="5"/>
      <c r="B47" s="31"/>
      <c r="C47" s="5"/>
      <c r="D47" s="5"/>
    </row>
    <row r="48" spans="1:12" s="1" customFormat="1" ht="16.5" thickBot="1" x14ac:dyDescent="0.3">
      <c r="A48" s="2" t="s">
        <v>39</v>
      </c>
      <c r="B48" s="134" t="s">
        <v>91</v>
      </c>
      <c r="C48" s="134"/>
      <c r="D48" s="134"/>
      <c r="E48" s="134"/>
      <c r="F48" s="134"/>
      <c r="G48" s="134"/>
      <c r="H48" s="134"/>
      <c r="I48" s="134"/>
      <c r="J48" s="134"/>
    </row>
    <row r="49" ht="15.75" thickTop="1" x14ac:dyDescent="0.25"/>
  </sheetData>
  <mergeCells count="23">
    <mergeCell ref="E41:H41"/>
    <mergeCell ref="B48:J48"/>
    <mergeCell ref="B30:J30"/>
    <mergeCell ref="B43:H43"/>
    <mergeCell ref="G4:I4"/>
    <mergeCell ref="B3:J3"/>
    <mergeCell ref="B27:D27"/>
    <mergeCell ref="B28:D28"/>
    <mergeCell ref="B26:D26"/>
    <mergeCell ref="B4:D4"/>
    <mergeCell ref="B23:D23"/>
    <mergeCell ref="B24:D24"/>
    <mergeCell ref="B25:D25"/>
    <mergeCell ref="E24:E25"/>
    <mergeCell ref="I24:J24"/>
    <mergeCell ref="I25:J25"/>
    <mergeCell ref="I26:J26"/>
    <mergeCell ref="A44:A46"/>
    <mergeCell ref="E44:F44"/>
    <mergeCell ref="E45:F45"/>
    <mergeCell ref="E46:F46"/>
    <mergeCell ref="G44:H44"/>
    <mergeCell ref="G45:H45"/>
  </mergeCells>
  <dataValidations disablePrompts="1" count="1">
    <dataValidation type="list" allowBlank="1" showInputMessage="1" showErrorMessage="1" sqref="C33:J33" xr:uid="{B8F24B9F-94D8-4B6D-BC5E-C0AF53A42563}">
      <formula1>$L$34:$L$36</formula1>
    </dataValidation>
  </dataValidations>
  <pageMargins left="0.7" right="0.7" top="0.75" bottom="0.75" header="0.3" footer="0.3"/>
  <pageSetup orientation="portrait" r:id="rId1"/>
  <headerFooter>
    <oddHeader>&amp;LDate:
Investigators:&amp;R&amp;"-,Bold"AKSQTint v1.0
Rapid Survey Form</oddHeader>
    <oddFooter>&amp;C&amp;P of &amp;N</oddFooter>
  </headerFooter>
  <rowBreaks count="1" manualBreakCount="1"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4CA4-B995-43A4-A66A-1DE6386F521F}">
  <sheetPr>
    <pageSetUpPr fitToPage="1"/>
  </sheetPr>
  <dimension ref="A1:H45"/>
  <sheetViews>
    <sheetView view="pageLayout" zoomScaleNormal="100" zoomScaleSheetLayoutView="100" workbookViewId="0">
      <selection activeCell="H8" sqref="H8"/>
    </sheetView>
  </sheetViews>
  <sheetFormatPr defaultRowHeight="15" x14ac:dyDescent="0.25"/>
  <cols>
    <col min="1" max="1" width="10.42578125" customWidth="1"/>
    <col min="2" max="2" width="8" customWidth="1"/>
    <col min="3" max="3" width="18" bestFit="1" customWidth="1"/>
    <col min="4" max="4" width="14.85546875" customWidth="1"/>
    <col min="5" max="5" width="10.42578125" customWidth="1"/>
    <col min="6" max="6" width="8" customWidth="1"/>
    <col min="7" max="7" width="18" bestFit="1" customWidth="1"/>
    <col min="8" max="8" width="15.140625" bestFit="1" customWidth="1"/>
    <col min="9" max="9" width="12.140625" customWidth="1"/>
    <col min="10" max="10" width="11.7109375" customWidth="1"/>
    <col min="11" max="11" width="18.140625" bestFit="1" customWidth="1"/>
    <col min="12" max="12" width="15.140625" bestFit="1" customWidth="1"/>
  </cols>
  <sheetData>
    <row r="1" spans="1:8" ht="15.75" thickBot="1" x14ac:dyDescent="0.3">
      <c r="A1" s="93" t="s">
        <v>182</v>
      </c>
      <c r="B1" s="91"/>
      <c r="C1" s="93" t="s">
        <v>183</v>
      </c>
      <c r="D1" s="91"/>
      <c r="E1" s="91"/>
      <c r="F1" s="91"/>
    </row>
    <row r="2" spans="1:8" x14ac:dyDescent="0.25">
      <c r="A2" s="216" t="s">
        <v>201</v>
      </c>
      <c r="B2" s="217"/>
      <c r="C2" s="217"/>
      <c r="D2" s="218"/>
      <c r="E2" s="216" t="s">
        <v>202</v>
      </c>
      <c r="F2" s="217"/>
      <c r="G2" s="217"/>
      <c r="H2" s="218"/>
    </row>
    <row r="3" spans="1:8" x14ac:dyDescent="0.25">
      <c r="A3" s="98" t="s">
        <v>184</v>
      </c>
      <c r="B3" s="94" t="s">
        <v>185</v>
      </c>
      <c r="C3" s="94" t="s">
        <v>186</v>
      </c>
      <c r="D3" s="99" t="s">
        <v>187</v>
      </c>
      <c r="E3" s="98" t="s">
        <v>184</v>
      </c>
      <c r="F3" s="94" t="s">
        <v>185</v>
      </c>
      <c r="G3" s="94" t="s">
        <v>186</v>
      </c>
      <c r="H3" s="99" t="s">
        <v>187</v>
      </c>
    </row>
    <row r="4" spans="1:8" x14ac:dyDescent="0.25">
      <c r="A4" s="100">
        <v>5</v>
      </c>
      <c r="B4" s="92"/>
      <c r="C4" s="43"/>
      <c r="D4" s="48"/>
      <c r="E4" s="100">
        <v>5</v>
      </c>
      <c r="F4" s="92"/>
      <c r="G4" s="43"/>
      <c r="H4" s="48"/>
    </row>
    <row r="5" spans="1:8" x14ac:dyDescent="0.25">
      <c r="A5" s="100">
        <v>15</v>
      </c>
      <c r="B5" s="92"/>
      <c r="C5" s="43"/>
      <c r="D5" s="48"/>
      <c r="E5" s="100">
        <v>15</v>
      </c>
      <c r="F5" s="92"/>
      <c r="G5" s="43"/>
      <c r="H5" s="48"/>
    </row>
    <row r="6" spans="1:8" x14ac:dyDescent="0.25">
      <c r="A6" s="100">
        <v>25</v>
      </c>
      <c r="B6" s="92"/>
      <c r="C6" s="43"/>
      <c r="D6" s="48"/>
      <c r="E6" s="100">
        <v>25</v>
      </c>
      <c r="F6" s="92"/>
      <c r="G6" s="43"/>
      <c r="H6" s="48"/>
    </row>
    <row r="7" spans="1:8" x14ac:dyDescent="0.25">
      <c r="A7" s="100">
        <v>35</v>
      </c>
      <c r="B7" s="92"/>
      <c r="C7" s="43"/>
      <c r="D7" s="48"/>
      <c r="E7" s="100">
        <v>35</v>
      </c>
      <c r="F7" s="92"/>
      <c r="G7" s="43"/>
      <c r="H7" s="48"/>
    </row>
    <row r="8" spans="1:8" x14ac:dyDescent="0.25">
      <c r="A8" s="100">
        <v>45</v>
      </c>
      <c r="B8" s="92"/>
      <c r="C8" s="43"/>
      <c r="D8" s="48"/>
      <c r="E8" s="100">
        <v>45</v>
      </c>
      <c r="F8" s="92"/>
      <c r="G8" s="43"/>
      <c r="H8" s="48"/>
    </row>
    <row r="9" spans="1:8" x14ac:dyDescent="0.25">
      <c r="A9" s="100">
        <v>55</v>
      </c>
      <c r="B9" s="92"/>
      <c r="C9" s="43"/>
      <c r="D9" s="48"/>
      <c r="E9" s="100">
        <v>55</v>
      </c>
      <c r="F9" s="92"/>
      <c r="G9" s="43"/>
      <c r="H9" s="48"/>
    </row>
    <row r="10" spans="1:8" x14ac:dyDescent="0.25">
      <c r="A10" s="100">
        <v>65</v>
      </c>
      <c r="B10" s="43"/>
      <c r="C10" s="43"/>
      <c r="D10" s="48"/>
      <c r="E10" s="100">
        <v>65</v>
      </c>
      <c r="F10" s="43"/>
      <c r="G10" s="43"/>
      <c r="H10" s="48"/>
    </row>
    <row r="11" spans="1:8" x14ac:dyDescent="0.25">
      <c r="A11" s="100">
        <v>75</v>
      </c>
      <c r="B11" s="43"/>
      <c r="C11" s="43"/>
      <c r="D11" s="48"/>
      <c r="E11" s="100">
        <v>75</v>
      </c>
      <c r="F11" s="43"/>
      <c r="G11" s="43"/>
      <c r="H11" s="48"/>
    </row>
    <row r="12" spans="1:8" x14ac:dyDescent="0.25">
      <c r="A12" s="100">
        <v>85</v>
      </c>
      <c r="B12" s="43"/>
      <c r="C12" s="43"/>
      <c r="D12" s="48"/>
      <c r="E12" s="100">
        <v>85</v>
      </c>
      <c r="F12" s="43"/>
      <c r="G12" s="43"/>
      <c r="H12" s="48"/>
    </row>
    <row r="13" spans="1:8" x14ac:dyDescent="0.25">
      <c r="A13" s="100">
        <v>95</v>
      </c>
      <c r="B13" s="43"/>
      <c r="C13" s="43"/>
      <c r="D13" s="48"/>
      <c r="E13" s="100">
        <v>95</v>
      </c>
      <c r="F13" s="43"/>
      <c r="G13" s="43"/>
      <c r="H13" s="48"/>
    </row>
    <row r="14" spans="1:8" x14ac:dyDescent="0.25">
      <c r="A14" s="101"/>
      <c r="B14" s="43"/>
      <c r="C14" s="43" t="s">
        <v>188</v>
      </c>
      <c r="D14" s="48"/>
      <c r="E14" s="101"/>
      <c r="F14" s="43"/>
      <c r="G14" s="43" t="s">
        <v>188</v>
      </c>
      <c r="H14" s="48"/>
    </row>
    <row r="15" spans="1:8" x14ac:dyDescent="0.25">
      <c r="A15" s="101"/>
      <c r="B15" s="43"/>
      <c r="C15" s="43" t="s">
        <v>188</v>
      </c>
      <c r="D15" s="48"/>
      <c r="E15" s="101"/>
      <c r="F15" s="43"/>
      <c r="G15" s="43" t="s">
        <v>188</v>
      </c>
      <c r="H15" s="48"/>
    </row>
    <row r="16" spans="1:8" x14ac:dyDescent="0.25">
      <c r="A16" s="101"/>
      <c r="B16" s="43"/>
      <c r="C16" s="43" t="s">
        <v>188</v>
      </c>
      <c r="D16" s="48"/>
      <c r="E16" s="101"/>
      <c r="F16" s="43"/>
      <c r="G16" s="43" t="s">
        <v>188</v>
      </c>
      <c r="H16" s="48"/>
    </row>
    <row r="17" spans="1:8" x14ac:dyDescent="0.25">
      <c r="A17" s="101"/>
      <c r="B17" s="43"/>
      <c r="C17" s="43" t="s">
        <v>188</v>
      </c>
      <c r="D17" s="48"/>
      <c r="E17" s="101"/>
      <c r="F17" s="43"/>
      <c r="G17" s="43" t="s">
        <v>188</v>
      </c>
      <c r="H17" s="48"/>
    </row>
    <row r="18" spans="1:8" ht="15.75" thickBot="1" x14ac:dyDescent="0.3">
      <c r="A18" s="102"/>
      <c r="B18" s="46"/>
      <c r="C18" s="46" t="s">
        <v>188</v>
      </c>
      <c r="D18" s="47"/>
      <c r="E18" s="102"/>
      <c r="F18" s="46"/>
      <c r="G18" s="46" t="s">
        <v>188</v>
      </c>
      <c r="H18" s="47"/>
    </row>
    <row r="19" spans="1:8" ht="21" customHeight="1" x14ac:dyDescent="0.25">
      <c r="A19" s="96"/>
      <c r="B19" s="115"/>
      <c r="C19" s="115"/>
      <c r="D19" s="115"/>
      <c r="E19" s="96"/>
      <c r="F19" s="115"/>
      <c r="G19" s="115"/>
      <c r="H19" s="115"/>
    </row>
    <row r="20" spans="1:8" x14ac:dyDescent="0.25">
      <c r="A20" s="215" t="s">
        <v>189</v>
      </c>
      <c r="B20" s="215"/>
      <c r="C20" s="215"/>
      <c r="D20" s="215"/>
      <c r="E20" s="215"/>
      <c r="F20" s="215"/>
      <c r="G20" s="215"/>
      <c r="H20" s="215"/>
    </row>
    <row r="21" spans="1:8" x14ac:dyDescent="0.25">
      <c r="A21" s="224" t="s">
        <v>190</v>
      </c>
      <c r="B21" s="230"/>
      <c r="C21" s="224" t="s">
        <v>192</v>
      </c>
      <c r="D21" s="225"/>
      <c r="F21" s="219" t="s">
        <v>197</v>
      </c>
      <c r="G21" s="220"/>
      <c r="H21" s="221"/>
    </row>
    <row r="22" spans="1:8" x14ac:dyDescent="0.25">
      <c r="A22" s="222" t="s">
        <v>191</v>
      </c>
      <c r="B22" s="223"/>
      <c r="C22" s="226" t="s">
        <v>193</v>
      </c>
      <c r="D22" s="227"/>
      <c r="F22" s="103" t="s">
        <v>198</v>
      </c>
      <c r="G22" s="104" t="s">
        <v>93</v>
      </c>
      <c r="H22" s="68"/>
    </row>
    <row r="23" spans="1:8" x14ac:dyDescent="0.25">
      <c r="C23" s="226" t="s">
        <v>194</v>
      </c>
      <c r="D23" s="227"/>
      <c r="F23" s="219" t="s">
        <v>199</v>
      </c>
      <c r="G23" s="220"/>
      <c r="H23" s="221"/>
    </row>
    <row r="24" spans="1:8" x14ac:dyDescent="0.25">
      <c r="C24" s="226" t="s">
        <v>195</v>
      </c>
      <c r="D24" s="227"/>
      <c r="F24" s="105" t="s">
        <v>198</v>
      </c>
      <c r="G24" s="96" t="s">
        <v>93</v>
      </c>
      <c r="H24" s="66"/>
    </row>
    <row r="25" spans="1:8" x14ac:dyDescent="0.25">
      <c r="C25" s="228" t="s">
        <v>196</v>
      </c>
      <c r="D25" s="229"/>
      <c r="F25" s="113" t="s">
        <v>200</v>
      </c>
      <c r="G25" s="95" t="s">
        <v>217</v>
      </c>
      <c r="H25" s="114" t="s">
        <v>218</v>
      </c>
    </row>
    <row r="26" spans="1:8" x14ac:dyDescent="0.25">
      <c r="F26" s="106" t="s">
        <v>216</v>
      </c>
      <c r="G26" s="42"/>
      <c r="H26" s="68"/>
    </row>
    <row r="27" spans="1:8" ht="24" customHeight="1" x14ac:dyDescent="0.25"/>
    <row r="28" spans="1:8" ht="15.75" thickBot="1" x14ac:dyDescent="0.3">
      <c r="A28" s="93" t="s">
        <v>182</v>
      </c>
      <c r="B28" s="91"/>
      <c r="C28" s="93" t="s">
        <v>183</v>
      </c>
      <c r="D28" s="91"/>
      <c r="E28" s="91"/>
      <c r="F28" s="91"/>
    </row>
    <row r="29" spans="1:8" x14ac:dyDescent="0.25">
      <c r="A29" s="216" t="s">
        <v>201</v>
      </c>
      <c r="B29" s="217"/>
      <c r="C29" s="217"/>
      <c r="D29" s="218"/>
      <c r="E29" s="216" t="s">
        <v>202</v>
      </c>
      <c r="F29" s="217"/>
      <c r="G29" s="217"/>
      <c r="H29" s="218"/>
    </row>
    <row r="30" spans="1:8" x14ac:dyDescent="0.25">
      <c r="A30" s="98" t="s">
        <v>184</v>
      </c>
      <c r="B30" s="94" t="s">
        <v>185</v>
      </c>
      <c r="C30" s="94" t="s">
        <v>186</v>
      </c>
      <c r="D30" s="99" t="s">
        <v>187</v>
      </c>
      <c r="E30" s="98" t="s">
        <v>184</v>
      </c>
      <c r="F30" s="94" t="s">
        <v>185</v>
      </c>
      <c r="G30" s="94" t="s">
        <v>186</v>
      </c>
      <c r="H30" s="99" t="s">
        <v>187</v>
      </c>
    </row>
    <row r="31" spans="1:8" x14ac:dyDescent="0.25">
      <c r="A31" s="100">
        <v>5</v>
      </c>
      <c r="B31" s="92"/>
      <c r="C31" s="43"/>
      <c r="D31" s="48"/>
      <c r="E31" s="100">
        <v>5</v>
      </c>
      <c r="F31" s="92"/>
      <c r="G31" s="43"/>
      <c r="H31" s="48"/>
    </row>
    <row r="32" spans="1:8" x14ac:dyDescent="0.25">
      <c r="A32" s="100">
        <v>15</v>
      </c>
      <c r="B32" s="92"/>
      <c r="C32" s="43"/>
      <c r="D32" s="48"/>
      <c r="E32" s="100">
        <v>15</v>
      </c>
      <c r="F32" s="92"/>
      <c r="G32" s="43"/>
      <c r="H32" s="48"/>
    </row>
    <row r="33" spans="1:8" x14ac:dyDescent="0.25">
      <c r="A33" s="100">
        <v>25</v>
      </c>
      <c r="B33" s="92"/>
      <c r="C33" s="43"/>
      <c r="D33" s="48"/>
      <c r="E33" s="100">
        <v>25</v>
      </c>
      <c r="F33" s="92"/>
      <c r="G33" s="43"/>
      <c r="H33" s="48"/>
    </row>
    <row r="34" spans="1:8" x14ac:dyDescent="0.25">
      <c r="A34" s="100">
        <v>35</v>
      </c>
      <c r="B34" s="92"/>
      <c r="C34" s="43"/>
      <c r="D34" s="48"/>
      <c r="E34" s="100">
        <v>35</v>
      </c>
      <c r="F34" s="92"/>
      <c r="G34" s="43"/>
      <c r="H34" s="48"/>
    </row>
    <row r="35" spans="1:8" x14ac:dyDescent="0.25">
      <c r="A35" s="100">
        <v>45</v>
      </c>
      <c r="B35" s="92"/>
      <c r="C35" s="43"/>
      <c r="D35" s="48"/>
      <c r="E35" s="100">
        <v>45</v>
      </c>
      <c r="F35" s="92"/>
      <c r="G35" s="43"/>
      <c r="H35" s="48"/>
    </row>
    <row r="36" spans="1:8" x14ac:dyDescent="0.25">
      <c r="A36" s="100">
        <v>55</v>
      </c>
      <c r="B36" s="92"/>
      <c r="C36" s="43"/>
      <c r="D36" s="48"/>
      <c r="E36" s="100">
        <v>55</v>
      </c>
      <c r="F36" s="92"/>
      <c r="G36" s="43"/>
      <c r="H36" s="48"/>
    </row>
    <row r="37" spans="1:8" x14ac:dyDescent="0.25">
      <c r="A37" s="100">
        <v>65</v>
      </c>
      <c r="B37" s="43"/>
      <c r="C37" s="43"/>
      <c r="D37" s="48"/>
      <c r="E37" s="100">
        <v>65</v>
      </c>
      <c r="F37" s="43"/>
      <c r="G37" s="43"/>
      <c r="H37" s="48"/>
    </row>
    <row r="38" spans="1:8" x14ac:dyDescent="0.25">
      <c r="A38" s="100">
        <v>75</v>
      </c>
      <c r="B38" s="43"/>
      <c r="C38" s="43"/>
      <c r="D38" s="48"/>
      <c r="E38" s="100">
        <v>75</v>
      </c>
      <c r="F38" s="43"/>
      <c r="G38" s="43"/>
      <c r="H38" s="48"/>
    </row>
    <row r="39" spans="1:8" x14ac:dyDescent="0.25">
      <c r="A39" s="100">
        <v>85</v>
      </c>
      <c r="B39" s="43"/>
      <c r="C39" s="43"/>
      <c r="D39" s="48"/>
      <c r="E39" s="100">
        <v>85</v>
      </c>
      <c r="F39" s="43"/>
      <c r="G39" s="43"/>
      <c r="H39" s="48"/>
    </row>
    <row r="40" spans="1:8" x14ac:dyDescent="0.25">
      <c r="A40" s="100">
        <v>95</v>
      </c>
      <c r="B40" s="43"/>
      <c r="C40" s="43"/>
      <c r="D40" s="48"/>
      <c r="E40" s="100">
        <v>95</v>
      </c>
      <c r="F40" s="43"/>
      <c r="G40" s="43"/>
      <c r="H40" s="48"/>
    </row>
    <row r="41" spans="1:8" x14ac:dyDescent="0.25">
      <c r="A41" s="101"/>
      <c r="B41" s="43"/>
      <c r="C41" s="43" t="s">
        <v>188</v>
      </c>
      <c r="D41" s="48"/>
      <c r="E41" s="101"/>
      <c r="F41" s="43"/>
      <c r="G41" s="43" t="s">
        <v>188</v>
      </c>
      <c r="H41" s="48"/>
    </row>
    <row r="42" spans="1:8" x14ac:dyDescent="0.25">
      <c r="A42" s="101"/>
      <c r="B42" s="43"/>
      <c r="C42" s="43" t="s">
        <v>188</v>
      </c>
      <c r="D42" s="48"/>
      <c r="E42" s="101"/>
      <c r="F42" s="43"/>
      <c r="G42" s="43" t="s">
        <v>188</v>
      </c>
      <c r="H42" s="48"/>
    </row>
    <row r="43" spans="1:8" x14ac:dyDescent="0.25">
      <c r="A43" s="101"/>
      <c r="B43" s="43"/>
      <c r="C43" s="43" t="s">
        <v>188</v>
      </c>
      <c r="D43" s="48"/>
      <c r="E43" s="101"/>
      <c r="F43" s="43"/>
      <c r="G43" s="43" t="s">
        <v>188</v>
      </c>
      <c r="H43" s="48"/>
    </row>
    <row r="44" spans="1:8" x14ac:dyDescent="0.25">
      <c r="A44" s="101"/>
      <c r="B44" s="43"/>
      <c r="C44" s="43" t="s">
        <v>188</v>
      </c>
      <c r="D44" s="48"/>
      <c r="E44" s="101"/>
      <c r="F44" s="43"/>
      <c r="G44" s="43" t="s">
        <v>188</v>
      </c>
      <c r="H44" s="48"/>
    </row>
    <row r="45" spans="1:8" ht="15.75" thickBot="1" x14ac:dyDescent="0.3">
      <c r="A45" s="102"/>
      <c r="B45" s="46"/>
      <c r="C45" s="46" t="s">
        <v>188</v>
      </c>
      <c r="D45" s="47"/>
      <c r="E45" s="102"/>
      <c r="F45" s="46"/>
      <c r="G45" s="46" t="s">
        <v>188</v>
      </c>
      <c r="H45" s="47"/>
    </row>
  </sheetData>
  <mergeCells count="14">
    <mergeCell ref="A20:H20"/>
    <mergeCell ref="A29:D29"/>
    <mergeCell ref="E29:H29"/>
    <mergeCell ref="E2:H2"/>
    <mergeCell ref="F21:H21"/>
    <mergeCell ref="F23:H23"/>
    <mergeCell ref="A22:B22"/>
    <mergeCell ref="C21:D21"/>
    <mergeCell ref="C22:D22"/>
    <mergeCell ref="C23:D23"/>
    <mergeCell ref="C24:D24"/>
    <mergeCell ref="C25:D25"/>
    <mergeCell ref="A2:D2"/>
    <mergeCell ref="A21:B21"/>
  </mergeCells>
  <pageMargins left="0.25" right="0.25" top="0.75" bottom="0.75" header="0.3" footer="0.3"/>
  <pageSetup fitToHeight="0" orientation="portrait" horizontalDpi="300" verticalDpi="300" r:id="rId1"/>
  <headerFooter>
    <oddHeader>&amp;LDate:
Investigators:&amp;R&amp;"-,Bold"AKSQTint v1.0 
Substrate Form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09BE8-094C-4123-9F4B-E93ACFA05FDA}">
  <dimension ref="A1:E15"/>
  <sheetViews>
    <sheetView view="pageLayout" zoomScaleNormal="100" zoomScaleSheetLayoutView="100" workbookViewId="0">
      <selection activeCell="E6" sqref="E6"/>
    </sheetView>
  </sheetViews>
  <sheetFormatPr defaultRowHeight="15" x14ac:dyDescent="0.25"/>
  <cols>
    <col min="1" max="1" width="10.42578125" customWidth="1"/>
    <col min="2" max="5" width="19.42578125" customWidth="1"/>
    <col min="6" max="6" width="8" customWidth="1"/>
    <col min="7" max="7" width="18" bestFit="1" customWidth="1"/>
    <col min="8" max="8" width="15.140625" bestFit="1" customWidth="1"/>
    <col min="9" max="9" width="12.140625" customWidth="1"/>
    <col min="10" max="10" width="11.7109375" customWidth="1"/>
    <col min="11" max="11" width="18.140625" bestFit="1" customWidth="1"/>
    <col min="12" max="12" width="15.140625" bestFit="1" customWidth="1"/>
  </cols>
  <sheetData>
    <row r="1" spans="1:5" x14ac:dyDescent="0.25">
      <c r="A1" s="216" t="s">
        <v>203</v>
      </c>
      <c r="B1" s="217"/>
      <c r="C1" s="217"/>
      <c r="D1" s="217"/>
      <c r="E1" s="218"/>
    </row>
    <row r="2" spans="1:5" x14ac:dyDescent="0.25">
      <c r="A2" s="231" t="s">
        <v>204</v>
      </c>
      <c r="B2" s="232"/>
      <c r="C2" s="232"/>
      <c r="D2" s="232"/>
      <c r="E2" s="48"/>
    </row>
    <row r="3" spans="1:5" x14ac:dyDescent="0.25">
      <c r="A3" s="233" t="s">
        <v>205</v>
      </c>
      <c r="B3" s="232" t="s">
        <v>206</v>
      </c>
      <c r="C3" s="232"/>
      <c r="D3" s="232"/>
      <c r="E3" s="234"/>
    </row>
    <row r="4" spans="1:5" x14ac:dyDescent="0.25">
      <c r="A4" s="233"/>
      <c r="B4" s="97" t="s">
        <v>207</v>
      </c>
      <c r="C4" s="97" t="s">
        <v>208</v>
      </c>
      <c r="D4" s="97" t="s">
        <v>209</v>
      </c>
      <c r="E4" s="107" t="s">
        <v>210</v>
      </c>
    </row>
    <row r="5" spans="1:5" s="31" customFormat="1" ht="51" customHeight="1" x14ac:dyDescent="0.25">
      <c r="A5" s="108" t="s">
        <v>211</v>
      </c>
      <c r="B5" s="88"/>
      <c r="C5" s="88"/>
      <c r="D5" s="88"/>
      <c r="E5" s="109"/>
    </row>
    <row r="6" spans="1:5" s="31" customFormat="1" ht="51" customHeight="1" x14ac:dyDescent="0.25">
      <c r="A6" s="108" t="s">
        <v>212</v>
      </c>
      <c r="B6" s="88"/>
      <c r="C6" s="88"/>
      <c r="D6" s="88"/>
      <c r="E6" s="109"/>
    </row>
    <row r="7" spans="1:5" s="31" customFormat="1" ht="51" customHeight="1" x14ac:dyDescent="0.25">
      <c r="A7" s="108" t="s">
        <v>213</v>
      </c>
      <c r="B7" s="88"/>
      <c r="C7" s="88"/>
      <c r="D7" s="88"/>
      <c r="E7" s="109"/>
    </row>
    <row r="8" spans="1:5" s="31" customFormat="1" ht="51" customHeight="1" thickBot="1" x14ac:dyDescent="0.3">
      <c r="A8" s="116" t="s">
        <v>214</v>
      </c>
      <c r="B8" s="118"/>
      <c r="C8" s="118"/>
      <c r="D8" s="118"/>
      <c r="E8" s="119"/>
    </row>
    <row r="9" spans="1:5" x14ac:dyDescent="0.25">
      <c r="A9" s="235" t="s">
        <v>205</v>
      </c>
      <c r="B9" s="236" t="s">
        <v>215</v>
      </c>
      <c r="C9" s="236"/>
      <c r="D9" s="236"/>
      <c r="E9" s="237"/>
    </row>
    <row r="10" spans="1:5" x14ac:dyDescent="0.25">
      <c r="A10" s="233"/>
      <c r="B10" s="97" t="s">
        <v>207</v>
      </c>
      <c r="C10" s="97" t="s">
        <v>208</v>
      </c>
      <c r="D10" s="97" t="s">
        <v>209</v>
      </c>
      <c r="E10" s="107" t="s">
        <v>210</v>
      </c>
    </row>
    <row r="11" spans="1:5" s="31" customFormat="1" ht="51" customHeight="1" x14ac:dyDescent="0.25">
      <c r="A11" s="108" t="s">
        <v>211</v>
      </c>
      <c r="B11" s="88"/>
      <c r="C11" s="88"/>
      <c r="D11" s="88"/>
      <c r="E11" s="109"/>
    </row>
    <row r="12" spans="1:5" s="31" customFormat="1" ht="51" customHeight="1" x14ac:dyDescent="0.25">
      <c r="A12" s="108" t="s">
        <v>212</v>
      </c>
      <c r="B12" s="88"/>
      <c r="C12" s="88"/>
      <c r="D12" s="88"/>
      <c r="E12" s="109"/>
    </row>
    <row r="13" spans="1:5" s="31" customFormat="1" ht="51" customHeight="1" x14ac:dyDescent="0.25">
      <c r="A13" s="108" t="s">
        <v>213</v>
      </c>
      <c r="B13" s="88"/>
      <c r="C13" s="88"/>
      <c r="D13" s="88"/>
      <c r="E13" s="109"/>
    </row>
    <row r="14" spans="1:5" s="31" customFormat="1" ht="51" customHeight="1" thickBot="1" x14ac:dyDescent="0.3">
      <c r="A14" s="110" t="s">
        <v>214</v>
      </c>
      <c r="B14" s="111"/>
      <c r="C14" s="111"/>
      <c r="D14" s="111"/>
      <c r="E14" s="112"/>
    </row>
    <row r="15" spans="1:5" x14ac:dyDescent="0.25">
      <c r="A15" s="117" t="s">
        <v>133</v>
      </c>
    </row>
  </sheetData>
  <mergeCells count="6">
    <mergeCell ref="A1:E1"/>
    <mergeCell ref="A2:D2"/>
    <mergeCell ref="A3:A4"/>
    <mergeCell ref="B3:E3"/>
    <mergeCell ref="A9:A10"/>
    <mergeCell ref="B9:E9"/>
  </mergeCells>
  <pageMargins left="0.7" right="0.7" top="0.75" bottom="0.75" header="0.3" footer="0.3"/>
  <pageSetup orientation="portrait" horizontalDpi="300" verticalDpi="300" r:id="rId1"/>
  <headerFooter>
    <oddHeader>&amp;LDate:
Investigators:&amp;R&amp;"-,Bold"AKSQTint v1.0
Large Wood Form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8"/>
  <sheetViews>
    <sheetView tabSelected="1" view="pageLayout" zoomScaleNormal="100" workbookViewId="0">
      <selection activeCell="K8" sqref="K8"/>
    </sheetView>
  </sheetViews>
  <sheetFormatPr defaultRowHeight="15" x14ac:dyDescent="0.25"/>
  <cols>
    <col min="1" max="1" width="10.5703125" customWidth="1"/>
    <col min="2" max="6" width="7.7109375" customWidth="1"/>
    <col min="7" max="8" width="10.5703125" customWidth="1"/>
    <col min="9" max="9" width="11.140625" customWidth="1"/>
    <col min="10" max="10" width="12.140625" customWidth="1"/>
    <col min="11" max="11" width="12.42578125" customWidth="1"/>
    <col min="12" max="12" width="6.7109375" customWidth="1"/>
    <col min="13" max="13" width="8.42578125" customWidth="1"/>
  </cols>
  <sheetData>
    <row r="1" spans="1:13" s="1" customFormat="1" ht="16.5" customHeight="1" x14ac:dyDescent="0.25">
      <c r="A1" t="s">
        <v>19</v>
      </c>
      <c r="B1" s="41"/>
      <c r="C1" s="41"/>
      <c r="D1" s="41"/>
      <c r="E1" s="41"/>
      <c r="F1" s="41"/>
      <c r="G1" s="41"/>
      <c r="H1" s="41"/>
      <c r="I1" s="41"/>
      <c r="K1" s="41"/>
      <c r="L1" s="41"/>
      <c r="M1" s="41"/>
    </row>
    <row r="2" spans="1:13" s="1" customFormat="1" x14ac:dyDescent="0.25">
      <c r="A2" t="s">
        <v>89</v>
      </c>
      <c r="B2" s="65"/>
      <c r="C2" s="65"/>
      <c r="D2" s="65"/>
      <c r="E2" s="65"/>
      <c r="F2" s="41"/>
      <c r="G2" s="41"/>
      <c r="H2" s="41"/>
      <c r="I2" s="41"/>
      <c r="J2" s="41"/>
      <c r="K2" s="41"/>
      <c r="L2" s="41"/>
      <c r="M2" s="41"/>
    </row>
    <row r="3" spans="1:13" s="1" customFormat="1" x14ac:dyDescent="0.25">
      <c r="A3" t="s">
        <v>130</v>
      </c>
      <c r="B3" s="65"/>
      <c r="C3" s="65"/>
      <c r="D3" s="65"/>
      <c r="E3" s="65"/>
      <c r="F3" s="41"/>
      <c r="G3" s="41"/>
      <c r="H3" s="41"/>
      <c r="I3" s="41"/>
      <c r="J3" s="41"/>
      <c r="K3" s="41"/>
      <c r="L3" s="41"/>
      <c r="M3" s="41"/>
    </row>
    <row r="4" spans="1:13" s="1" customFormat="1" x14ac:dyDescent="0.25">
      <c r="A4"/>
      <c r="B4"/>
      <c r="C4"/>
      <c r="D4" s="210" t="s">
        <v>95</v>
      </c>
      <c r="E4" s="210"/>
      <c r="F4" s="210"/>
      <c r="G4" s="210"/>
      <c r="H4" s="210"/>
      <c r="I4" s="210"/>
      <c r="J4" s="210"/>
      <c r="K4" s="210"/>
      <c r="L4"/>
      <c r="M4"/>
    </row>
    <row r="5" spans="1:13" s="1" customFormat="1" ht="60" x14ac:dyDescent="0.25">
      <c r="A5" s="45" t="s">
        <v>96</v>
      </c>
      <c r="B5" s="45" t="s">
        <v>97</v>
      </c>
      <c r="C5" s="45" t="s">
        <v>98</v>
      </c>
      <c r="D5" s="45" t="s">
        <v>131</v>
      </c>
      <c r="E5" s="45" t="s">
        <v>99</v>
      </c>
      <c r="F5" s="45" t="s">
        <v>100</v>
      </c>
      <c r="G5" s="45" t="s">
        <v>101</v>
      </c>
      <c r="H5" s="45" t="s">
        <v>102</v>
      </c>
      <c r="I5" s="45" t="s">
        <v>103</v>
      </c>
      <c r="J5" s="45" t="s">
        <v>104</v>
      </c>
      <c r="K5" s="45" t="s">
        <v>132</v>
      </c>
      <c r="L5" s="240" t="s">
        <v>105</v>
      </c>
      <c r="M5" s="240"/>
    </row>
    <row r="6" spans="1:13" s="1" customFormat="1" ht="21" customHeight="1" x14ac:dyDescent="0.25">
      <c r="A6" s="44"/>
      <c r="B6" s="44"/>
      <c r="C6" s="43"/>
      <c r="D6" s="43"/>
      <c r="E6" s="43"/>
      <c r="F6" s="43"/>
      <c r="G6" s="43"/>
      <c r="H6" s="43"/>
      <c r="I6" s="43"/>
      <c r="J6" s="43"/>
      <c r="K6" s="44"/>
      <c r="L6" s="238"/>
      <c r="M6" s="239"/>
    </row>
    <row r="7" spans="1:13" s="1" customFormat="1" ht="21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238"/>
      <c r="M7" s="239"/>
    </row>
    <row r="8" spans="1:13" s="1" customFormat="1" ht="21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238"/>
      <c r="M8" s="239"/>
    </row>
    <row r="9" spans="1:13" s="1" customFormat="1" ht="21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238"/>
      <c r="M9" s="239"/>
    </row>
    <row r="10" spans="1:13" s="1" customFormat="1" ht="21" customHeight="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238"/>
      <c r="M10" s="239"/>
    </row>
    <row r="11" spans="1:13" s="1" customFormat="1" ht="21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238"/>
      <c r="M11" s="239"/>
    </row>
    <row r="12" spans="1:13" s="1" customFormat="1" ht="21" customHeight="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238"/>
      <c r="M12" s="239"/>
    </row>
    <row r="13" spans="1:13" s="1" customFormat="1" ht="21" customHeight="1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238"/>
      <c r="M13" s="239"/>
    </row>
    <row r="14" spans="1:13" s="1" customFormat="1" ht="21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238"/>
      <c r="M14" s="239"/>
    </row>
    <row r="15" spans="1:13" s="1" customFormat="1" ht="21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238"/>
      <c r="M15" s="239"/>
    </row>
    <row r="16" spans="1:13" s="1" customFormat="1" ht="21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238"/>
      <c r="M16" s="239"/>
    </row>
    <row r="17" spans="1:13" ht="21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238"/>
      <c r="M17" s="239"/>
    </row>
    <row r="18" spans="1:13" ht="21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238"/>
      <c r="M18" s="239"/>
    </row>
    <row r="19" spans="1:13" ht="21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238"/>
      <c r="M19" s="239"/>
    </row>
    <row r="20" spans="1:13" ht="21" customHeigh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238"/>
      <c r="M20" s="239"/>
    </row>
    <row r="21" spans="1:13" ht="21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238"/>
      <c r="M21" s="239"/>
    </row>
    <row r="22" spans="1:13" ht="21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238"/>
      <c r="M22" s="239"/>
    </row>
    <row r="23" spans="1:13" ht="21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238"/>
      <c r="M23" s="239"/>
    </row>
    <row r="24" spans="1:13" ht="7.9" customHeight="1" x14ac:dyDescent="0.25"/>
    <row r="25" spans="1:13" ht="15" customHeight="1" x14ac:dyDescent="0.25">
      <c r="A25" s="243" t="s">
        <v>141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1" t="s">
        <v>153</v>
      </c>
      <c r="M25" s="241" t="s">
        <v>154</v>
      </c>
    </row>
    <row r="26" spans="1:13" ht="15" customHeight="1" x14ac:dyDescent="0.25">
      <c r="A26" t="s">
        <v>142</v>
      </c>
      <c r="C26" t="s">
        <v>175</v>
      </c>
      <c r="L26" s="242"/>
      <c r="M26" s="242"/>
    </row>
    <row r="27" spans="1:13" x14ac:dyDescent="0.25">
      <c r="A27" s="245" t="s">
        <v>143</v>
      </c>
      <c r="B27" s="245"/>
      <c r="C27" s="43"/>
      <c r="D27" s="43"/>
      <c r="E27" s="43"/>
      <c r="F27" s="43"/>
      <c r="G27" s="43"/>
      <c r="H27" s="43"/>
      <c r="I27" s="43"/>
      <c r="J27" s="43"/>
      <c r="K27" s="43"/>
      <c r="L27" s="9" t="str">
        <f>IF(C27="","",SUM(C27:K27))</f>
        <v/>
      </c>
      <c r="M27" s="73" t="str">
        <f>IFERROR(L27/L$57,"")</f>
        <v/>
      </c>
    </row>
    <row r="28" spans="1:13" x14ac:dyDescent="0.25">
      <c r="A28" s="245" t="s">
        <v>144</v>
      </c>
      <c r="B28" s="245"/>
      <c r="C28" s="43"/>
      <c r="D28" s="43"/>
      <c r="E28" s="43"/>
      <c r="F28" s="43"/>
      <c r="G28" s="43"/>
      <c r="H28" s="43"/>
      <c r="I28" s="43"/>
      <c r="J28" s="43"/>
      <c r="K28" s="43"/>
      <c r="L28" s="9" t="str">
        <f t="shared" ref="L28:L56" si="0">IF(C28="","",SUM(C28:K28))</f>
        <v/>
      </c>
      <c r="M28" s="73" t="str">
        <f t="shared" ref="M28:M56" si="1">IFERROR(L28/L$57,"")</f>
        <v/>
      </c>
    </row>
    <row r="29" spans="1:13" x14ac:dyDescent="0.25">
      <c r="A29" s="245" t="s">
        <v>145</v>
      </c>
      <c r="B29" s="245"/>
      <c r="C29" s="43"/>
      <c r="D29" s="43"/>
      <c r="E29" s="43"/>
      <c r="F29" s="43"/>
      <c r="G29" s="43"/>
      <c r="H29" s="43"/>
      <c r="I29" s="43"/>
      <c r="J29" s="43"/>
      <c r="K29" s="43"/>
      <c r="L29" s="9" t="str">
        <f t="shared" si="0"/>
        <v/>
      </c>
      <c r="M29" s="73" t="str">
        <f t="shared" si="1"/>
        <v/>
      </c>
    </row>
    <row r="30" spans="1:13" x14ac:dyDescent="0.25">
      <c r="A30" s="245" t="s">
        <v>146</v>
      </c>
      <c r="B30" s="245"/>
      <c r="C30" s="43"/>
      <c r="D30" s="43"/>
      <c r="E30" s="43"/>
      <c r="F30" s="43"/>
      <c r="G30" s="43"/>
      <c r="H30" s="43"/>
      <c r="I30" s="43"/>
      <c r="J30" s="43"/>
      <c r="K30" s="43"/>
      <c r="L30" s="9" t="str">
        <f t="shared" si="0"/>
        <v/>
      </c>
      <c r="M30" s="73" t="str">
        <f t="shared" si="1"/>
        <v/>
      </c>
    </row>
    <row r="31" spans="1:13" x14ac:dyDescent="0.25">
      <c r="A31" s="244" t="s">
        <v>147</v>
      </c>
      <c r="B31" s="244"/>
      <c r="C31" s="43"/>
      <c r="D31" s="43"/>
      <c r="E31" s="43"/>
      <c r="F31" s="43"/>
      <c r="G31" s="43"/>
      <c r="H31" s="43"/>
      <c r="I31" s="43"/>
      <c r="J31" s="43"/>
      <c r="K31" s="43"/>
      <c r="L31" s="9" t="str">
        <f t="shared" si="0"/>
        <v/>
      </c>
      <c r="M31" s="73" t="str">
        <f t="shared" si="1"/>
        <v/>
      </c>
    </row>
    <row r="32" spans="1:13" x14ac:dyDescent="0.25">
      <c r="A32" s="244" t="s">
        <v>148</v>
      </c>
      <c r="B32" s="244"/>
      <c r="C32" s="43"/>
      <c r="D32" s="43"/>
      <c r="E32" s="43"/>
      <c r="F32" s="43"/>
      <c r="G32" s="43"/>
      <c r="H32" s="43"/>
      <c r="I32" s="43"/>
      <c r="J32" s="43"/>
      <c r="K32" s="43"/>
      <c r="L32" s="9" t="str">
        <f t="shared" si="0"/>
        <v/>
      </c>
      <c r="M32" s="73" t="str">
        <f t="shared" si="1"/>
        <v/>
      </c>
    </row>
    <row r="33" spans="1:13" x14ac:dyDescent="0.25">
      <c r="A33" s="244" t="s">
        <v>155</v>
      </c>
      <c r="B33" s="244"/>
      <c r="C33" s="43"/>
      <c r="D33" s="43"/>
      <c r="E33" s="43"/>
      <c r="F33" s="43"/>
      <c r="G33" s="43"/>
      <c r="H33" s="43"/>
      <c r="I33" s="43"/>
      <c r="J33" s="43"/>
      <c r="K33" s="43"/>
      <c r="L33" s="9" t="str">
        <f t="shared" si="0"/>
        <v/>
      </c>
      <c r="M33" s="73" t="str">
        <f t="shared" si="1"/>
        <v/>
      </c>
    </row>
    <row r="34" spans="1:13" x14ac:dyDescent="0.25">
      <c r="A34" s="244" t="s">
        <v>156</v>
      </c>
      <c r="B34" s="244"/>
      <c r="C34" s="43"/>
      <c r="D34" s="43"/>
      <c r="E34" s="43"/>
      <c r="F34" s="43"/>
      <c r="G34" s="43"/>
      <c r="H34" s="43"/>
      <c r="I34" s="43"/>
      <c r="J34" s="43"/>
      <c r="K34" s="43"/>
      <c r="L34" s="9" t="str">
        <f t="shared" si="0"/>
        <v/>
      </c>
      <c r="M34" s="73" t="str">
        <f t="shared" si="1"/>
        <v/>
      </c>
    </row>
    <row r="35" spans="1:13" x14ac:dyDescent="0.25">
      <c r="A35" s="244" t="s">
        <v>149</v>
      </c>
      <c r="B35" s="244"/>
      <c r="C35" s="43"/>
      <c r="D35" s="43"/>
      <c r="E35" s="43"/>
      <c r="F35" s="43"/>
      <c r="G35" s="43"/>
      <c r="H35" s="43"/>
      <c r="I35" s="43"/>
      <c r="J35" s="43"/>
      <c r="K35" s="43"/>
      <c r="L35" s="9" t="str">
        <f t="shared" si="0"/>
        <v/>
      </c>
      <c r="M35" s="73" t="str">
        <f t="shared" si="1"/>
        <v/>
      </c>
    </row>
    <row r="36" spans="1:13" x14ac:dyDescent="0.25">
      <c r="A36" s="244" t="s">
        <v>150</v>
      </c>
      <c r="B36" s="244"/>
      <c r="C36" s="43"/>
      <c r="D36" s="43"/>
      <c r="E36" s="43"/>
      <c r="F36" s="43"/>
      <c r="G36" s="43"/>
      <c r="H36" s="43"/>
      <c r="I36" s="43"/>
      <c r="J36" s="43"/>
      <c r="K36" s="43"/>
      <c r="L36" s="9" t="str">
        <f t="shared" si="0"/>
        <v/>
      </c>
      <c r="M36" s="73" t="str">
        <f t="shared" si="1"/>
        <v/>
      </c>
    </row>
    <row r="37" spans="1:13" x14ac:dyDescent="0.25">
      <c r="A37" s="244" t="s">
        <v>151</v>
      </c>
      <c r="B37" s="244"/>
      <c r="C37" s="43"/>
      <c r="D37" s="43"/>
      <c r="E37" s="43"/>
      <c r="F37" s="43"/>
      <c r="G37" s="43"/>
      <c r="H37" s="43"/>
      <c r="I37" s="43"/>
      <c r="J37" s="43"/>
      <c r="K37" s="43"/>
      <c r="L37" s="9" t="str">
        <f t="shared" si="0"/>
        <v/>
      </c>
      <c r="M37" s="73" t="str">
        <f t="shared" si="1"/>
        <v/>
      </c>
    </row>
    <row r="38" spans="1:13" x14ac:dyDescent="0.25">
      <c r="A38" s="244" t="s">
        <v>171</v>
      </c>
      <c r="B38" s="244"/>
      <c r="C38" s="43"/>
      <c r="D38" s="43"/>
      <c r="E38" s="43"/>
      <c r="F38" s="43"/>
      <c r="G38" s="43"/>
      <c r="H38" s="43"/>
      <c r="I38" s="43"/>
      <c r="J38" s="43"/>
      <c r="K38" s="43"/>
      <c r="L38" s="9" t="str">
        <f t="shared" si="0"/>
        <v/>
      </c>
      <c r="M38" s="73" t="str">
        <f t="shared" si="1"/>
        <v/>
      </c>
    </row>
    <row r="39" spans="1:13" x14ac:dyDescent="0.25">
      <c r="A39" s="244" t="s">
        <v>152</v>
      </c>
      <c r="B39" s="244"/>
      <c r="C39" s="43"/>
      <c r="D39" s="43"/>
      <c r="E39" s="43"/>
      <c r="F39" s="43"/>
      <c r="G39" s="43"/>
      <c r="H39" s="43"/>
      <c r="I39" s="43"/>
      <c r="J39" s="43"/>
      <c r="K39" s="43"/>
      <c r="L39" s="9" t="str">
        <f t="shared" si="0"/>
        <v/>
      </c>
      <c r="M39" s="73" t="str">
        <f t="shared" si="1"/>
        <v/>
      </c>
    </row>
    <row r="40" spans="1:13" x14ac:dyDescent="0.25">
      <c r="A40" s="244" t="s">
        <v>157</v>
      </c>
      <c r="B40" s="244"/>
      <c r="C40" s="43"/>
      <c r="D40" s="43"/>
      <c r="E40" s="43"/>
      <c r="F40" s="43"/>
      <c r="G40" s="43"/>
      <c r="H40" s="43"/>
      <c r="I40" s="43"/>
      <c r="J40" s="43"/>
      <c r="K40" s="43"/>
      <c r="L40" s="9" t="str">
        <f t="shared" si="0"/>
        <v/>
      </c>
      <c r="M40" s="73" t="str">
        <f t="shared" si="1"/>
        <v/>
      </c>
    </row>
    <row r="41" spans="1:13" x14ac:dyDescent="0.25">
      <c r="A41" s="244" t="s">
        <v>158</v>
      </c>
      <c r="B41" s="244"/>
      <c r="C41" s="43"/>
      <c r="D41" s="43"/>
      <c r="E41" s="43"/>
      <c r="F41" s="43"/>
      <c r="G41" s="43"/>
      <c r="H41" s="43"/>
      <c r="I41" s="43"/>
      <c r="J41" s="43"/>
      <c r="K41" s="43"/>
      <c r="L41" s="9" t="str">
        <f t="shared" si="0"/>
        <v/>
      </c>
      <c r="M41" s="73" t="str">
        <f t="shared" si="1"/>
        <v/>
      </c>
    </row>
    <row r="42" spans="1:13" x14ac:dyDescent="0.25">
      <c r="A42" s="244" t="s">
        <v>159</v>
      </c>
      <c r="B42" s="244"/>
      <c r="C42" s="43"/>
      <c r="D42" s="43"/>
      <c r="E42" s="43"/>
      <c r="F42" s="43"/>
      <c r="G42" s="43"/>
      <c r="H42" s="43"/>
      <c r="I42" s="43"/>
      <c r="J42" s="43"/>
      <c r="K42" s="43"/>
      <c r="L42" s="9" t="str">
        <f t="shared" si="0"/>
        <v/>
      </c>
      <c r="M42" s="73" t="str">
        <f t="shared" si="1"/>
        <v/>
      </c>
    </row>
    <row r="43" spans="1:13" x14ac:dyDescent="0.25">
      <c r="A43" s="245" t="s">
        <v>160</v>
      </c>
      <c r="B43" s="245"/>
      <c r="C43" s="43"/>
      <c r="D43" s="43"/>
      <c r="E43" s="43"/>
      <c r="F43" s="43"/>
      <c r="G43" s="43"/>
      <c r="H43" s="43"/>
      <c r="I43" s="43"/>
      <c r="J43" s="43"/>
      <c r="K43" s="43"/>
      <c r="L43" s="9" t="str">
        <f t="shared" si="0"/>
        <v/>
      </c>
      <c r="M43" s="73" t="str">
        <f t="shared" si="1"/>
        <v/>
      </c>
    </row>
    <row r="44" spans="1:13" x14ac:dyDescent="0.25">
      <c r="A44" s="245" t="s">
        <v>172</v>
      </c>
      <c r="B44" s="245"/>
      <c r="C44" s="43"/>
      <c r="D44" s="43"/>
      <c r="E44" s="43"/>
      <c r="F44" s="43"/>
      <c r="G44" s="43"/>
      <c r="H44" s="43"/>
      <c r="I44" s="43"/>
      <c r="J44" s="43"/>
      <c r="K44" s="43"/>
      <c r="L44" s="9" t="str">
        <f t="shared" si="0"/>
        <v/>
      </c>
      <c r="M44" s="73" t="str">
        <f t="shared" si="1"/>
        <v/>
      </c>
    </row>
    <row r="45" spans="1:13" x14ac:dyDescent="0.25">
      <c r="A45" s="245" t="s">
        <v>161</v>
      </c>
      <c r="B45" s="245"/>
      <c r="C45" s="43"/>
      <c r="D45" s="43"/>
      <c r="E45" s="43"/>
      <c r="F45" s="43"/>
      <c r="G45" s="43"/>
      <c r="H45" s="43"/>
      <c r="I45" s="43"/>
      <c r="J45" s="43"/>
      <c r="K45" s="43"/>
      <c r="L45" s="9" t="str">
        <f t="shared" si="0"/>
        <v/>
      </c>
      <c r="M45" s="73" t="str">
        <f t="shared" si="1"/>
        <v/>
      </c>
    </row>
    <row r="46" spans="1:13" x14ac:dyDescent="0.25">
      <c r="A46" s="245" t="s">
        <v>162</v>
      </c>
      <c r="B46" s="245"/>
      <c r="C46" s="43"/>
      <c r="D46" s="43"/>
      <c r="E46" s="43"/>
      <c r="F46" s="43"/>
      <c r="G46" s="43"/>
      <c r="H46" s="43"/>
      <c r="I46" s="43"/>
      <c r="J46" s="43"/>
      <c r="K46" s="43"/>
      <c r="L46" s="9" t="str">
        <f t="shared" si="0"/>
        <v/>
      </c>
      <c r="M46" s="73" t="str">
        <f t="shared" si="1"/>
        <v/>
      </c>
    </row>
    <row r="47" spans="1:13" x14ac:dyDescent="0.25">
      <c r="A47" s="245" t="s">
        <v>163</v>
      </c>
      <c r="B47" s="245"/>
      <c r="C47" s="43"/>
      <c r="D47" s="43"/>
      <c r="E47" s="43"/>
      <c r="F47" s="43"/>
      <c r="G47" s="43"/>
      <c r="H47" s="43"/>
      <c r="I47" s="43"/>
      <c r="J47" s="43"/>
      <c r="K47" s="43"/>
      <c r="L47" s="9" t="str">
        <f t="shared" si="0"/>
        <v/>
      </c>
      <c r="M47" s="73" t="str">
        <f t="shared" si="1"/>
        <v/>
      </c>
    </row>
    <row r="48" spans="1:13" x14ac:dyDescent="0.25">
      <c r="A48" s="245" t="s">
        <v>164</v>
      </c>
      <c r="B48" s="245"/>
      <c r="C48" s="43"/>
      <c r="D48" s="43"/>
      <c r="E48" s="43"/>
      <c r="F48" s="43"/>
      <c r="G48" s="43"/>
      <c r="H48" s="43"/>
      <c r="I48" s="43"/>
      <c r="J48" s="43"/>
      <c r="K48" s="43"/>
      <c r="L48" s="9" t="str">
        <f t="shared" si="0"/>
        <v/>
      </c>
      <c r="M48" s="73" t="str">
        <f t="shared" si="1"/>
        <v/>
      </c>
    </row>
    <row r="49" spans="1:13" x14ac:dyDescent="0.25">
      <c r="A49" s="245" t="s">
        <v>165</v>
      </c>
      <c r="B49" s="245"/>
      <c r="C49" s="43"/>
      <c r="D49" s="43"/>
      <c r="E49" s="43"/>
      <c r="F49" s="43"/>
      <c r="G49" s="43"/>
      <c r="H49" s="43"/>
      <c r="I49" s="43"/>
      <c r="J49" s="43"/>
      <c r="K49" s="43"/>
      <c r="L49" s="9" t="str">
        <f t="shared" si="0"/>
        <v/>
      </c>
      <c r="M49" s="73" t="str">
        <f t="shared" si="1"/>
        <v/>
      </c>
    </row>
    <row r="50" spans="1:13" x14ac:dyDescent="0.25">
      <c r="A50" s="245" t="s">
        <v>173</v>
      </c>
      <c r="B50" s="245"/>
      <c r="C50" s="43"/>
      <c r="D50" s="43"/>
      <c r="E50" s="43"/>
      <c r="F50" s="43"/>
      <c r="G50" s="43"/>
      <c r="H50" s="43"/>
      <c r="I50" s="43"/>
      <c r="J50" s="43"/>
      <c r="K50" s="43"/>
      <c r="L50" s="9" t="str">
        <f t="shared" si="0"/>
        <v/>
      </c>
      <c r="M50" s="73" t="str">
        <f t="shared" si="1"/>
        <v/>
      </c>
    </row>
    <row r="51" spans="1:13" x14ac:dyDescent="0.25">
      <c r="A51" s="245" t="s">
        <v>166</v>
      </c>
      <c r="B51" s="245"/>
      <c r="C51" s="43"/>
      <c r="D51" s="43"/>
      <c r="E51" s="43"/>
      <c r="F51" s="43"/>
      <c r="G51" s="43"/>
      <c r="H51" s="43"/>
      <c r="I51" s="43"/>
      <c r="J51" s="43"/>
      <c r="K51" s="43"/>
      <c r="L51" s="9" t="str">
        <f t="shared" si="0"/>
        <v/>
      </c>
      <c r="M51" s="73" t="str">
        <f t="shared" si="1"/>
        <v/>
      </c>
    </row>
    <row r="52" spans="1:13" x14ac:dyDescent="0.25">
      <c r="A52" s="245" t="s">
        <v>167</v>
      </c>
      <c r="B52" s="245"/>
      <c r="C52" s="43"/>
      <c r="D52" s="43"/>
      <c r="E52" s="43"/>
      <c r="F52" s="43"/>
      <c r="G52" s="43"/>
      <c r="H52" s="43"/>
      <c r="I52" s="43"/>
      <c r="J52" s="43"/>
      <c r="K52" s="43"/>
      <c r="L52" s="9" t="str">
        <f t="shared" si="0"/>
        <v/>
      </c>
      <c r="M52" s="73" t="str">
        <f t="shared" si="1"/>
        <v/>
      </c>
    </row>
    <row r="53" spans="1:13" x14ac:dyDescent="0.25">
      <c r="A53" s="245" t="s">
        <v>168</v>
      </c>
      <c r="B53" s="245"/>
      <c r="C53" s="43"/>
      <c r="D53" s="43"/>
      <c r="E53" s="43"/>
      <c r="F53" s="43"/>
      <c r="G53" s="43"/>
      <c r="H53" s="43"/>
      <c r="I53" s="43"/>
      <c r="J53" s="43"/>
      <c r="K53" s="43"/>
      <c r="L53" s="9" t="str">
        <f t="shared" si="0"/>
        <v/>
      </c>
      <c r="M53" s="73" t="str">
        <f t="shared" si="1"/>
        <v/>
      </c>
    </row>
    <row r="54" spans="1:13" x14ac:dyDescent="0.25">
      <c r="A54" s="245" t="s">
        <v>169</v>
      </c>
      <c r="B54" s="245"/>
      <c r="C54" s="43"/>
      <c r="D54" s="43"/>
      <c r="E54" s="43"/>
      <c r="F54" s="43"/>
      <c r="G54" s="43"/>
      <c r="H54" s="43"/>
      <c r="I54" s="43"/>
      <c r="J54" s="43"/>
      <c r="K54" s="43"/>
      <c r="L54" s="9" t="str">
        <f t="shared" si="0"/>
        <v/>
      </c>
      <c r="M54" s="73" t="str">
        <f t="shared" si="1"/>
        <v/>
      </c>
    </row>
    <row r="55" spans="1:13" x14ac:dyDescent="0.25">
      <c r="A55" s="245" t="s">
        <v>170</v>
      </c>
      <c r="B55" s="245"/>
      <c r="C55" s="43"/>
      <c r="D55" s="43"/>
      <c r="E55" s="43"/>
      <c r="F55" s="43"/>
      <c r="G55" s="43"/>
      <c r="H55" s="43"/>
      <c r="I55" s="43"/>
      <c r="J55" s="43"/>
      <c r="K55" s="43"/>
      <c r="L55" s="9" t="str">
        <f t="shared" si="0"/>
        <v/>
      </c>
      <c r="M55" s="73" t="str">
        <f t="shared" si="1"/>
        <v/>
      </c>
    </row>
    <row r="56" spans="1:13" x14ac:dyDescent="0.25">
      <c r="A56" s="245" t="s">
        <v>174</v>
      </c>
      <c r="B56" s="245"/>
      <c r="C56" s="43"/>
      <c r="D56" s="43"/>
      <c r="E56" s="43"/>
      <c r="F56" s="43"/>
      <c r="G56" s="43"/>
      <c r="H56" s="43"/>
      <c r="I56" s="43"/>
      <c r="J56" s="43"/>
      <c r="K56" s="43"/>
      <c r="L56" s="9" t="str">
        <f t="shared" si="0"/>
        <v/>
      </c>
      <c r="M56" s="73" t="str">
        <f t="shared" si="1"/>
        <v/>
      </c>
    </row>
    <row r="57" spans="1:13" x14ac:dyDescent="0.25">
      <c r="A57" s="248"/>
      <c r="B57" s="248"/>
      <c r="J57" s="247" t="s">
        <v>176</v>
      </c>
      <c r="K57" s="247"/>
      <c r="L57" s="9" t="str">
        <f>IF(SUM(L27:L56)=0,"",SUM(L27:L56))</f>
        <v/>
      </c>
      <c r="M57" s="9" t="str">
        <f>IF(SUM(M27:M56)=0,"",SUM(M27:M56))</f>
        <v/>
      </c>
    </row>
    <row r="58" spans="1:13" x14ac:dyDescent="0.25">
      <c r="A58" s="248"/>
      <c r="B58" s="248"/>
      <c r="J58" s="246" t="s">
        <v>177</v>
      </c>
      <c r="K58" s="246"/>
      <c r="L58" s="9" t="str">
        <f>IF(SUM(L27:L48)=0,"",SUM(L27:L48))</f>
        <v/>
      </c>
      <c r="M58" s="84" t="str">
        <f>IFERROR(L58/L57,"")</f>
        <v/>
      </c>
    </row>
  </sheetData>
  <mergeCells count="57">
    <mergeCell ref="J58:K58"/>
    <mergeCell ref="J57:K57"/>
    <mergeCell ref="A58:B58"/>
    <mergeCell ref="A32:B32"/>
    <mergeCell ref="A38:B38"/>
    <mergeCell ref="A44:B44"/>
    <mergeCell ref="A50:B50"/>
    <mergeCell ref="A53:B53"/>
    <mergeCell ref="A54:B54"/>
    <mergeCell ref="A55:B55"/>
    <mergeCell ref="A56:B56"/>
    <mergeCell ref="A57:B57"/>
    <mergeCell ref="A47:B47"/>
    <mergeCell ref="A48:B48"/>
    <mergeCell ref="A49:B49"/>
    <mergeCell ref="A51:B51"/>
    <mergeCell ref="A52:B52"/>
    <mergeCell ref="L25:L26"/>
    <mergeCell ref="A43:B43"/>
    <mergeCell ref="A45:B45"/>
    <mergeCell ref="A46:B46"/>
    <mergeCell ref="A41:B41"/>
    <mergeCell ref="A42:B42"/>
    <mergeCell ref="M25:M26"/>
    <mergeCell ref="A25:K25"/>
    <mergeCell ref="A39:B39"/>
    <mergeCell ref="A37:B37"/>
    <mergeCell ref="A40:B40"/>
    <mergeCell ref="A31:B31"/>
    <mergeCell ref="A33:B33"/>
    <mergeCell ref="A34:B34"/>
    <mergeCell ref="A35:B35"/>
    <mergeCell ref="A36:B36"/>
    <mergeCell ref="A27:B27"/>
    <mergeCell ref="A28:B28"/>
    <mergeCell ref="A29:B29"/>
    <mergeCell ref="A30:B30"/>
    <mergeCell ref="D4:K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20:M20"/>
    <mergeCell ref="L21:M21"/>
    <mergeCell ref="L22:M22"/>
    <mergeCell ref="L23:M23"/>
    <mergeCell ref="L15:M15"/>
    <mergeCell ref="L16:M16"/>
    <mergeCell ref="L17:M17"/>
    <mergeCell ref="L18:M18"/>
    <mergeCell ref="L19:M19"/>
  </mergeCells>
  <pageMargins left="0.7" right="0.7" top="0.75" bottom="0.75" header="0.3" footer="0.3"/>
  <pageSetup orientation="landscape" r:id="rId1"/>
  <headerFooter>
    <oddHeader>&amp;LDate:
Investigators:&amp;R&amp;"-,Bold"AKSQTint v1.0
Lateral Migration Form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Project Reach Form</vt:lpstr>
      <vt:lpstr>Rapid Survey Form</vt:lpstr>
      <vt:lpstr>Substrate</vt:lpstr>
      <vt:lpstr>LWD</vt:lpstr>
      <vt:lpstr>Lateral Migration Form</vt:lpstr>
      <vt:lpstr>'Project Reach Form'!Print_Area</vt:lpstr>
      <vt:lpstr>'Rapid Survey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cjones</cp:lastModifiedBy>
  <cp:lastPrinted>2021-05-19T01:26:54Z</cp:lastPrinted>
  <dcterms:created xsi:type="dcterms:W3CDTF">2016-10-21T17:33:11Z</dcterms:created>
  <dcterms:modified xsi:type="dcterms:W3CDTF">2021-05-19T01:27:12Z</dcterms:modified>
</cp:coreProperties>
</file>